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ur14\profils$\rafael.flichman\Documents\Web\Actus\Actu_web_2019\"/>
    </mc:Choice>
  </mc:AlternateContent>
  <xr:revisionPtr revIDLastSave="0" documentId="8_{3FA36CDF-1DF2-4D95-BD68-3361FEFE45B3}" xr6:coauthVersionLast="40" xr6:coauthVersionMax="40" xr10:uidLastSave="{00000000-0000-0000-0000-000000000000}"/>
  <bookViews>
    <workbookView xWindow="0" yWindow="0" windowWidth="28800" windowHeight="12225" tabRatio="500" activeTab="3" xr2:uid="{00000000-000D-0000-FFFF-FFFF00000000}"/>
  </bookViews>
  <sheets>
    <sheet name="enregistrements en IDF" sheetId="1" r:id="rId1"/>
    <sheet name="GUDA" sheetId="2" r:id="rId2"/>
    <sheet name="Plateforme OFII" sheetId="3" r:id="rId3"/>
    <sheet name="statistiques officielles platef" sheetId="4" r:id="rId4"/>
  </sheets>
  <externalReferences>
    <externalReference r:id="rId5"/>
  </externalReferences>
  <definedNames>
    <definedName name="_xlnm._FilterDatabase" localSheetId="3" hidden="1">'[1]statistiques officielles platef'!$A$1:$E$206</definedName>
  </definedNames>
  <calcPr calcId="181029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06" i="4" l="1"/>
  <c r="E206" i="4" s="1"/>
  <c r="C206" i="4"/>
  <c r="B206" i="4"/>
  <c r="D205" i="4"/>
  <c r="E205" i="4" s="1"/>
  <c r="D204" i="4"/>
  <c r="E204" i="4" s="1"/>
  <c r="D203" i="4"/>
  <c r="E203" i="4" s="1"/>
  <c r="D202" i="4"/>
  <c r="E202" i="4" s="1"/>
  <c r="D201" i="4"/>
  <c r="E201" i="4" s="1"/>
  <c r="D200" i="4"/>
  <c r="E200" i="4" s="1"/>
  <c r="D199" i="4"/>
  <c r="E199" i="4" s="1"/>
  <c r="D198" i="4"/>
  <c r="E198" i="4" s="1"/>
  <c r="D197" i="4"/>
  <c r="E197" i="4" s="1"/>
  <c r="D196" i="4"/>
  <c r="E196" i="4" s="1"/>
  <c r="D195" i="4"/>
  <c r="E195" i="4" s="1"/>
  <c r="D194" i="4"/>
  <c r="E194" i="4" s="1"/>
  <c r="D193" i="4"/>
  <c r="E193" i="4" s="1"/>
  <c r="D192" i="4"/>
  <c r="E192" i="4" s="1"/>
  <c r="D191" i="4"/>
  <c r="E191" i="4" s="1"/>
  <c r="D190" i="4"/>
  <c r="E190" i="4" s="1"/>
  <c r="D189" i="4"/>
  <c r="E189" i="4" s="1"/>
  <c r="D188" i="4"/>
  <c r="E188" i="4" s="1"/>
  <c r="D187" i="4"/>
  <c r="E187" i="4" s="1"/>
  <c r="D186" i="4"/>
  <c r="E186" i="4" s="1"/>
  <c r="D185" i="4"/>
  <c r="E185" i="4" s="1"/>
  <c r="D184" i="4"/>
  <c r="E184" i="4" s="1"/>
  <c r="D183" i="4"/>
  <c r="E183" i="4" s="1"/>
  <c r="D182" i="4"/>
  <c r="E182" i="4" s="1"/>
  <c r="D181" i="4"/>
  <c r="E181" i="4" s="1"/>
  <c r="D180" i="4"/>
  <c r="E180" i="4" s="1"/>
  <c r="D179" i="4"/>
  <c r="E179" i="4" s="1"/>
  <c r="D178" i="4"/>
  <c r="E178" i="4" s="1"/>
  <c r="D177" i="4"/>
  <c r="E177" i="4" s="1"/>
  <c r="D176" i="4"/>
  <c r="E176" i="4" s="1"/>
  <c r="D175" i="4"/>
  <c r="E175" i="4" s="1"/>
  <c r="D174" i="4"/>
  <c r="E174" i="4" s="1"/>
  <c r="D173" i="4"/>
  <c r="E173" i="4" s="1"/>
  <c r="D172" i="4"/>
  <c r="E172" i="4" s="1"/>
  <c r="D171" i="4"/>
  <c r="E171" i="4" s="1"/>
  <c r="D170" i="4"/>
  <c r="E170" i="4" s="1"/>
  <c r="D169" i="4"/>
  <c r="E169" i="4" s="1"/>
  <c r="D168" i="4"/>
  <c r="E168" i="4" s="1"/>
  <c r="D167" i="4"/>
  <c r="E167" i="4" s="1"/>
  <c r="D166" i="4"/>
  <c r="E166" i="4" s="1"/>
  <c r="D165" i="4"/>
  <c r="E165" i="4" s="1"/>
  <c r="D164" i="4"/>
  <c r="E164" i="4" s="1"/>
  <c r="D163" i="4"/>
  <c r="E163" i="4" s="1"/>
  <c r="D162" i="4"/>
  <c r="E162" i="4" s="1"/>
  <c r="D161" i="4"/>
  <c r="E161" i="4" s="1"/>
  <c r="D160" i="4"/>
  <c r="E160" i="4" s="1"/>
  <c r="D159" i="4"/>
  <c r="E159" i="4" s="1"/>
  <c r="D158" i="4"/>
  <c r="E158" i="4" s="1"/>
  <c r="D157" i="4"/>
  <c r="E157" i="4" s="1"/>
  <c r="D156" i="4"/>
  <c r="E156" i="4" s="1"/>
  <c r="D155" i="4"/>
  <c r="E155" i="4" s="1"/>
  <c r="D154" i="4"/>
  <c r="E154" i="4" s="1"/>
  <c r="D153" i="4"/>
  <c r="E153" i="4" s="1"/>
  <c r="D152" i="4"/>
  <c r="E152" i="4" s="1"/>
  <c r="D151" i="4"/>
  <c r="E151" i="4" s="1"/>
  <c r="D150" i="4"/>
  <c r="E150" i="4" s="1"/>
  <c r="D149" i="4"/>
  <c r="E149" i="4" s="1"/>
  <c r="D148" i="4"/>
  <c r="E148" i="4" s="1"/>
  <c r="D147" i="4"/>
  <c r="E147" i="4" s="1"/>
  <c r="D146" i="4"/>
  <c r="E146" i="4" s="1"/>
  <c r="D145" i="4"/>
  <c r="E145" i="4" s="1"/>
  <c r="D144" i="4"/>
  <c r="E144" i="4" s="1"/>
  <c r="D143" i="4"/>
  <c r="E143" i="4" s="1"/>
  <c r="D142" i="4"/>
  <c r="E142" i="4" s="1"/>
  <c r="D141" i="4"/>
  <c r="E141" i="4" s="1"/>
  <c r="D140" i="4"/>
  <c r="E140" i="4" s="1"/>
  <c r="D139" i="4"/>
  <c r="E139" i="4" s="1"/>
  <c r="D138" i="4"/>
  <c r="E138" i="4" s="1"/>
  <c r="D137" i="4"/>
  <c r="E137" i="4" s="1"/>
  <c r="D136" i="4"/>
  <c r="E136" i="4" s="1"/>
  <c r="D135" i="4"/>
  <c r="E135" i="4" s="1"/>
  <c r="D134" i="4"/>
  <c r="E134" i="4" s="1"/>
  <c r="D133" i="4"/>
  <c r="E133" i="4" s="1"/>
  <c r="D132" i="4"/>
  <c r="E132" i="4" s="1"/>
  <c r="D131" i="4"/>
  <c r="E131" i="4" s="1"/>
  <c r="D130" i="4"/>
  <c r="E130" i="4" s="1"/>
  <c r="D129" i="4"/>
  <c r="E129" i="4" s="1"/>
  <c r="D128" i="4"/>
  <c r="E128" i="4" s="1"/>
  <c r="D127" i="4"/>
  <c r="E127" i="4" s="1"/>
  <c r="D126" i="4"/>
  <c r="E126" i="4" s="1"/>
  <c r="D125" i="4"/>
  <c r="E125" i="4" s="1"/>
  <c r="D124" i="4"/>
  <c r="E124" i="4" s="1"/>
  <c r="D123" i="4"/>
  <c r="E123" i="4" s="1"/>
  <c r="D122" i="4"/>
  <c r="E122" i="4" s="1"/>
  <c r="D121" i="4"/>
  <c r="E121" i="4" s="1"/>
  <c r="D120" i="4"/>
  <c r="E120" i="4" s="1"/>
  <c r="D119" i="4"/>
  <c r="E119" i="4" s="1"/>
  <c r="D118" i="4"/>
  <c r="E118" i="4" s="1"/>
  <c r="D117" i="4"/>
  <c r="E117" i="4" s="1"/>
  <c r="D116" i="4"/>
  <c r="E116" i="4" s="1"/>
  <c r="D115" i="4"/>
  <c r="E115" i="4" s="1"/>
  <c r="D114" i="4"/>
  <c r="E114" i="4" s="1"/>
  <c r="D113" i="4"/>
  <c r="E113" i="4" s="1"/>
  <c r="D112" i="4"/>
  <c r="E112" i="4" s="1"/>
  <c r="D111" i="4"/>
  <c r="E111" i="4" s="1"/>
  <c r="D110" i="4"/>
  <c r="E110" i="4" s="1"/>
  <c r="D109" i="4"/>
  <c r="E109" i="4" s="1"/>
  <c r="D108" i="4"/>
  <c r="E108" i="4" s="1"/>
  <c r="D107" i="4"/>
  <c r="E107" i="4" s="1"/>
  <c r="D106" i="4"/>
  <c r="E106" i="4" s="1"/>
  <c r="D105" i="4"/>
  <c r="E105" i="4" s="1"/>
  <c r="D104" i="4"/>
  <c r="E104" i="4" s="1"/>
  <c r="D103" i="4"/>
  <c r="E103" i="4" s="1"/>
  <c r="D102" i="4"/>
  <c r="E102" i="4" s="1"/>
  <c r="D101" i="4"/>
  <c r="E101" i="4" s="1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4" i="4"/>
  <c r="E94" i="4" s="1"/>
  <c r="D93" i="4"/>
  <c r="E93" i="4" s="1"/>
  <c r="D92" i="4"/>
  <c r="E92" i="4" s="1"/>
  <c r="D91" i="4"/>
  <c r="E91" i="4" s="1"/>
  <c r="D90" i="4"/>
  <c r="E90" i="4" s="1"/>
  <c r="E89" i="4"/>
  <c r="D89" i="4"/>
  <c r="D88" i="4"/>
  <c r="E88" i="4" s="1"/>
  <c r="A88" i="4"/>
  <c r="A89" i="4" s="1"/>
  <c r="A90" i="4" s="1"/>
  <c r="E87" i="4"/>
  <c r="D87" i="4"/>
  <c r="E86" i="4"/>
  <c r="D86" i="4"/>
  <c r="D85" i="4"/>
  <c r="E85" i="4" s="1"/>
  <c r="A85" i="4"/>
  <c r="A86" i="4" s="1"/>
  <c r="E84" i="4"/>
  <c r="D84" i="4"/>
  <c r="A84" i="4"/>
  <c r="D83" i="4"/>
  <c r="E83" i="4" s="1"/>
  <c r="A83" i="4"/>
  <c r="D82" i="4"/>
  <c r="E82" i="4" s="1"/>
  <c r="E81" i="4"/>
  <c r="D81" i="4"/>
  <c r="E80" i="4"/>
  <c r="D80" i="4"/>
  <c r="E79" i="4"/>
  <c r="D79" i="4"/>
  <c r="D78" i="4"/>
  <c r="E78" i="4" s="1"/>
  <c r="E77" i="4"/>
  <c r="D77" i="4"/>
  <c r="E76" i="4"/>
  <c r="D76" i="4"/>
  <c r="E75" i="4"/>
  <c r="D75" i="4"/>
  <c r="D74" i="4"/>
  <c r="E74" i="4" s="1"/>
  <c r="E73" i="4"/>
  <c r="D73" i="4"/>
  <c r="E72" i="4"/>
  <c r="D72" i="4"/>
  <c r="E71" i="4"/>
  <c r="D71" i="4"/>
  <c r="D70" i="4"/>
  <c r="E70" i="4" s="1"/>
  <c r="E69" i="4"/>
  <c r="D69" i="4"/>
  <c r="E68" i="4"/>
  <c r="D68" i="4"/>
  <c r="E67" i="4"/>
  <c r="D67" i="4"/>
  <c r="D66" i="4"/>
  <c r="E66" i="4" s="1"/>
  <c r="E65" i="4"/>
  <c r="D65" i="4"/>
  <c r="E64" i="4"/>
  <c r="D64" i="4"/>
  <c r="E63" i="4"/>
  <c r="D63" i="4"/>
  <c r="D62" i="4"/>
  <c r="E62" i="4" s="1"/>
  <c r="E61" i="4"/>
  <c r="D61" i="4"/>
  <c r="E60" i="4"/>
  <c r="D60" i="4"/>
  <c r="E59" i="4"/>
  <c r="D59" i="4"/>
  <c r="D58" i="4"/>
  <c r="E58" i="4" s="1"/>
  <c r="E57" i="4"/>
  <c r="D57" i="4"/>
  <c r="E56" i="4"/>
  <c r="D56" i="4"/>
  <c r="E55" i="4"/>
  <c r="D55" i="4"/>
  <c r="D54" i="4"/>
  <c r="E54" i="4" s="1"/>
  <c r="E53" i="4"/>
  <c r="D53" i="4"/>
  <c r="E52" i="4"/>
  <c r="D52" i="4"/>
  <c r="E51" i="4"/>
  <c r="D51" i="4"/>
  <c r="D50" i="4"/>
  <c r="E50" i="4" s="1"/>
  <c r="E49" i="4"/>
  <c r="D49" i="4"/>
  <c r="E48" i="4"/>
  <c r="D48" i="4"/>
  <c r="E47" i="4"/>
  <c r="D47" i="4"/>
  <c r="D46" i="4"/>
  <c r="E46" i="4" s="1"/>
  <c r="E45" i="4"/>
  <c r="D45" i="4"/>
  <c r="E44" i="4"/>
  <c r="D44" i="4"/>
  <c r="E43" i="4"/>
  <c r="D43" i="4"/>
  <c r="D42" i="4"/>
  <c r="E42" i="4" s="1"/>
  <c r="E41" i="4"/>
  <c r="D41" i="4"/>
  <c r="E40" i="4"/>
  <c r="D40" i="4"/>
  <c r="E39" i="4"/>
  <c r="D39" i="4"/>
  <c r="D38" i="4"/>
  <c r="E38" i="4" s="1"/>
  <c r="E37" i="4"/>
  <c r="D37" i="4"/>
  <c r="E36" i="4"/>
  <c r="D36" i="4"/>
  <c r="E35" i="4"/>
  <c r="D35" i="4"/>
  <c r="D34" i="4"/>
  <c r="E34" i="4" s="1"/>
  <c r="E33" i="4"/>
  <c r="D33" i="4"/>
  <c r="E32" i="4"/>
  <c r="D32" i="4"/>
  <c r="E31" i="4"/>
  <c r="D31" i="4"/>
  <c r="D30" i="4"/>
  <c r="E30" i="4" s="1"/>
  <c r="E29" i="4"/>
  <c r="D29" i="4"/>
  <c r="E28" i="4"/>
  <c r="D28" i="4"/>
  <c r="E27" i="4"/>
  <c r="D27" i="4"/>
  <c r="D26" i="4"/>
  <c r="E26" i="4" s="1"/>
  <c r="E25" i="4"/>
  <c r="D25" i="4"/>
  <c r="E24" i="4"/>
  <c r="D24" i="4"/>
  <c r="E23" i="4"/>
  <c r="D23" i="4"/>
  <c r="D22" i="4"/>
  <c r="E22" i="4" s="1"/>
  <c r="E21" i="4"/>
  <c r="D21" i="4"/>
  <c r="E20" i="4"/>
  <c r="D20" i="4"/>
  <c r="E19" i="4"/>
  <c r="D19" i="4"/>
  <c r="D18" i="4"/>
  <c r="E18" i="4" s="1"/>
  <c r="E17" i="4"/>
  <c r="D17" i="4"/>
  <c r="E16" i="4"/>
  <c r="D16" i="4"/>
  <c r="E15" i="4"/>
  <c r="D15" i="4"/>
  <c r="D14" i="4"/>
  <c r="E14" i="4" s="1"/>
  <c r="E13" i="4"/>
  <c r="D13" i="4"/>
  <c r="E12" i="4"/>
  <c r="D12" i="4"/>
  <c r="E11" i="4"/>
  <c r="D11" i="4"/>
  <c r="D10" i="4"/>
  <c r="E10" i="4" s="1"/>
  <c r="E9" i="4"/>
  <c r="D9" i="4"/>
  <c r="E8" i="4"/>
  <c r="D8" i="4"/>
  <c r="E7" i="4"/>
  <c r="D7" i="4"/>
  <c r="D6" i="4"/>
  <c r="E6" i="4" s="1"/>
  <c r="E5" i="4"/>
  <c r="D5" i="4"/>
  <c r="E4" i="4"/>
  <c r="D4" i="4"/>
  <c r="E3" i="4"/>
  <c r="D3" i="4"/>
  <c r="D2" i="4"/>
  <c r="E2" i="4" s="1"/>
  <c r="J8" i="3"/>
  <c r="J6" i="3"/>
  <c r="J5" i="3"/>
  <c r="J4" i="3"/>
  <c r="J7" i="3" s="1"/>
  <c r="F11" i="2"/>
  <c r="E11" i="2"/>
  <c r="D11" i="2"/>
  <c r="C11" i="2"/>
  <c r="B11" i="2"/>
  <c r="I14" i="1"/>
  <c r="H12" i="1"/>
  <c r="H13" i="1" s="1"/>
  <c r="G12" i="1"/>
  <c r="G13" i="1" s="1"/>
  <c r="F12" i="1"/>
  <c r="F13" i="1" s="1"/>
  <c r="D12" i="1"/>
  <c r="D13" i="1" s="1"/>
  <c r="C12" i="1"/>
  <c r="C13" i="1" s="1"/>
  <c r="B12" i="1"/>
  <c r="B13" i="1" s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E12" i="1" s="1"/>
  <c r="E13" i="1" s="1"/>
  <c r="I4" i="1"/>
  <c r="I12" i="1" s="1"/>
  <c r="I13" i="1" s="1"/>
  <c r="E4" i="1"/>
</calcChain>
</file>

<file path=xl/sharedStrings.xml><?xml version="1.0" encoding="utf-8"?>
<sst xmlns="http://schemas.openxmlformats.org/spreadsheetml/2006/main" count="51" uniqueCount="46">
  <si>
    <t>demandes enregistrées dans les départements d’Ile de France 2017-2018 source projet de SRADAR IDF</t>
  </si>
  <si>
    <t>département</t>
  </si>
  <si>
    <t>normale</t>
  </si>
  <si>
    <t>accélérée</t>
  </si>
  <si>
    <t>dublin</t>
  </si>
  <si>
    <t>total</t>
  </si>
  <si>
    <t>Paris</t>
  </si>
  <si>
    <t>Seine-et Marne</t>
  </si>
  <si>
    <t>Yvelines</t>
  </si>
  <si>
    <t>Essonne</t>
  </si>
  <si>
    <t>Hauts-de Seine</t>
  </si>
  <si>
    <t>Seine St Denis</t>
  </si>
  <si>
    <t>Val-de Marne</t>
  </si>
  <si>
    <t>Val-d’Oise</t>
  </si>
  <si>
    <t>part national</t>
  </si>
  <si>
    <t>national</t>
  </si>
  <si>
    <t>objectifs de rendez vous  par jour ouvré et par guichet unique (GUDA) selon projet de schéma régional</t>
  </si>
  <si>
    <t>GUDA</t>
  </si>
  <si>
    <r>
      <rPr>
        <b/>
        <sz val="8"/>
        <rFont val="Arial"/>
        <family val="2"/>
        <charset val="1"/>
      </rPr>
      <t>2018 1</t>
    </r>
    <r>
      <rPr>
        <b/>
        <vertAlign val="superscript"/>
        <sz val="8"/>
        <rFont val="Arial"/>
        <family val="2"/>
        <charset val="1"/>
      </rPr>
      <t>er</t>
    </r>
    <r>
      <rPr>
        <b/>
        <sz val="8"/>
        <rFont val="Arial"/>
        <family val="2"/>
        <charset val="1"/>
      </rPr>
      <t xml:space="preserve"> semestre</t>
    </r>
  </si>
  <si>
    <r>
      <rPr>
        <b/>
        <sz val="8"/>
        <rFont val="Arial"/>
        <family val="2"/>
        <charset val="1"/>
      </rPr>
      <t>2018 2</t>
    </r>
    <r>
      <rPr>
        <b/>
        <vertAlign val="superscript"/>
        <sz val="8"/>
        <rFont val="Arial"/>
        <family val="2"/>
        <charset val="1"/>
      </rPr>
      <t>e</t>
    </r>
    <r>
      <rPr>
        <b/>
        <sz val="8"/>
        <rFont val="Arial"/>
        <family val="2"/>
        <charset val="1"/>
      </rPr>
      <t xml:space="preserve"> semestre</t>
    </r>
  </si>
  <si>
    <t xml:space="preserve">Enregistrements constatés en 2018
</t>
  </si>
  <si>
    <t>IDF</t>
  </si>
  <si>
    <t>Appels éligibles, traités et donnant lieu à un rendez vous selon données OFII mai-décembre 2018</t>
  </si>
  <si>
    <t>catégorie</t>
  </si>
  <si>
    <t>MAI</t>
  </si>
  <si>
    <t>JUIN</t>
  </si>
  <si>
    <t>JUILLET</t>
  </si>
  <si>
    <t>AOÛT</t>
  </si>
  <si>
    <t>SEPTEMBRE</t>
  </si>
  <si>
    <t>OCTOBRE</t>
  </si>
  <si>
    <t xml:space="preserve">NOVEMBRE </t>
  </si>
  <si>
    <t>DECEMBRE</t>
  </si>
  <si>
    <t>TOTAL</t>
  </si>
  <si>
    <t>Appels éligibles par mois</t>
  </si>
  <si>
    <t>appels éligibles par jour ouvré</t>
  </si>
  <si>
    <t>appels traités par jour ouvré</t>
  </si>
  <si>
    <t>Rendez-vous donnés par jour ouvré</t>
  </si>
  <si>
    <t>appels non répondus</t>
  </si>
  <si>
    <t>% appels donnant lieu à rendez vous</t>
  </si>
  <si>
    <t>estimation délai d’attente en jours ouvré</t>
  </si>
  <si>
    <t>DATE</t>
  </si>
  <si>
    <t>APPELS TRAITES</t>
  </si>
  <si>
    <t>RENDEZ VOUS DONNES</t>
  </si>
  <si>
    <t>appels" réorientés"</t>
  </si>
  <si>
    <t>part renvoi</t>
  </si>
  <si>
    <t>PAR JOUR OUVRE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</si>
</sst>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0\ %"/>
  </numFmts>
  <fonts count="13">
    <font>
      <sz val="10"/>
      <name val="Arial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i/>
      <sz val="8"/>
      <name val="Arial"/>
      <family val="2"/>
      <charset val="1"/>
    </font>
    <font>
      <sz val="8"/>
      <color rgb="FF000000"/>
      <name val="Segoe UI"/>
      <charset val="1"/>
    </font>
    <font>
      <sz val="9"/>
      <name val="Arial"/>
      <family val="2"/>
      <charset val="1"/>
    </font>
    <font>
      <b/>
      <sz val="8"/>
      <name val="CIDFont+F7"/>
      <charset val="177"/>
    </font>
    <font>
      <b/>
      <vertAlign val="superscript"/>
      <sz val="8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  <charset val="1"/>
    </font>
    <font>
      <b/>
      <i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12" fillId="0" borderId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0" fontId="5" fillId="0" borderId="0" xfId="0" applyFont="1"/>
    <xf numFmtId="0" fontId="6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wrapText="1" indent="4"/>
    </xf>
    <xf numFmtId="0" fontId="1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0" fontId="1" fillId="2" borderId="1" xfId="0" applyFont="1" applyFill="1" applyBorder="1"/>
    <xf numFmtId="0" fontId="1" fillId="0" borderId="1" xfId="0" applyFont="1" applyBorder="1"/>
    <xf numFmtId="3" fontId="8" fillId="0" borderId="1" xfId="0" applyNumberFormat="1" applyFont="1" applyBorder="1"/>
    <xf numFmtId="3" fontId="2" fillId="0" borderId="1" xfId="0" applyNumberFormat="1" applyFont="1" applyBorder="1"/>
    <xf numFmtId="3" fontId="9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164" fontId="11" fillId="2" borderId="1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165" fontId="2" fillId="0" borderId="1" xfId="1" applyFont="1" applyBorder="1" applyAlignment="1" applyProtection="1"/>
    <xf numFmtId="0" fontId="2" fillId="0" borderId="1" xfId="0" applyFont="1" applyBorder="1"/>
    <xf numFmtId="0" fontId="2" fillId="0" borderId="1" xfId="0" applyFont="1" applyBorder="1"/>
    <xf numFmtId="165" fontId="2" fillId="0" borderId="1" xfId="1" applyFont="1" applyBorder="1" applyAlignment="1" applyProtection="1"/>
    <xf numFmtId="14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65" fontId="2" fillId="2" borderId="1" xfId="1" applyFont="1" applyFill="1" applyBorder="1" applyAlignment="1" applyProtection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istiques%20officielles%20plateform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ques officielles plat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zoomScaleNormal="100" workbookViewId="0"/>
  </sheetViews>
  <sheetFormatPr baseColWidth="10" defaultColWidth="9.140625" defaultRowHeight="12.75"/>
  <cols>
    <col min="1" max="1025" width="11.5703125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2">
        <v>2017</v>
      </c>
      <c r="C2" s="2"/>
      <c r="D2" s="2"/>
      <c r="E2" s="2"/>
      <c r="F2" s="2">
        <v>2018</v>
      </c>
      <c r="G2" s="2"/>
      <c r="H2" s="2"/>
      <c r="I2" s="2"/>
    </row>
    <row r="3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2</v>
      </c>
      <c r="G3" s="5" t="s">
        <v>3</v>
      </c>
      <c r="H3" s="5" t="s">
        <v>4</v>
      </c>
      <c r="I3" s="6" t="s">
        <v>5</v>
      </c>
    </row>
    <row r="4" spans="1:9">
      <c r="A4" s="4" t="s">
        <v>6</v>
      </c>
      <c r="B4" s="7">
        <v>8375</v>
      </c>
      <c r="C4" s="7">
        <v>2055</v>
      </c>
      <c r="D4" s="7">
        <v>6181</v>
      </c>
      <c r="E4" s="4">
        <f t="shared" ref="E4:E11" si="0">SUM(B4:D4)</f>
        <v>16611</v>
      </c>
      <c r="F4" s="7">
        <v>10265</v>
      </c>
      <c r="G4" s="7">
        <v>1923</v>
      </c>
      <c r="H4" s="7">
        <v>8544</v>
      </c>
      <c r="I4" s="4">
        <f t="shared" ref="I4:I11" si="1">SUM(F4:H4)</f>
        <v>20732</v>
      </c>
    </row>
    <row r="5" spans="1:9">
      <c r="A5" s="4" t="s">
        <v>7</v>
      </c>
      <c r="B5" s="4">
        <v>1044</v>
      </c>
      <c r="C5" s="4">
        <v>177</v>
      </c>
      <c r="D5" s="4">
        <v>935</v>
      </c>
      <c r="E5" s="4">
        <f t="shared" si="0"/>
        <v>2156</v>
      </c>
      <c r="F5" s="4">
        <v>1631</v>
      </c>
      <c r="G5" s="4">
        <v>213</v>
      </c>
      <c r="H5" s="4">
        <v>1189</v>
      </c>
      <c r="I5" s="4">
        <f t="shared" si="1"/>
        <v>3033</v>
      </c>
    </row>
    <row r="6" spans="1:9">
      <c r="A6" s="4" t="s">
        <v>8</v>
      </c>
      <c r="B6" s="4">
        <v>925</v>
      </c>
      <c r="C6" s="4">
        <v>257</v>
      </c>
      <c r="D6" s="4">
        <v>1597</v>
      </c>
      <c r="E6" s="4">
        <f t="shared" si="0"/>
        <v>2779</v>
      </c>
      <c r="F6" s="4">
        <v>1818</v>
      </c>
      <c r="G6" s="4">
        <v>585</v>
      </c>
      <c r="H6" s="4">
        <v>1552</v>
      </c>
      <c r="I6" s="4">
        <f t="shared" si="1"/>
        <v>3955</v>
      </c>
    </row>
    <row r="7" spans="1:9">
      <c r="A7" s="4" t="s">
        <v>9</v>
      </c>
      <c r="B7" s="4">
        <v>1219</v>
      </c>
      <c r="C7" s="4">
        <v>332</v>
      </c>
      <c r="D7" s="4">
        <v>1385</v>
      </c>
      <c r="E7" s="4">
        <f t="shared" si="0"/>
        <v>2936</v>
      </c>
      <c r="F7" s="4">
        <v>1694</v>
      </c>
      <c r="G7" s="4">
        <v>905</v>
      </c>
      <c r="H7" s="4">
        <v>1914</v>
      </c>
      <c r="I7" s="4">
        <f t="shared" si="1"/>
        <v>4513</v>
      </c>
    </row>
    <row r="8" spans="1:9">
      <c r="A8" s="4" t="s">
        <v>10</v>
      </c>
      <c r="B8" s="4">
        <v>787</v>
      </c>
      <c r="C8" s="4">
        <v>322</v>
      </c>
      <c r="D8" s="4">
        <v>1829</v>
      </c>
      <c r="E8" s="4">
        <f t="shared" si="0"/>
        <v>2938</v>
      </c>
      <c r="F8" s="4">
        <v>1849</v>
      </c>
      <c r="G8" s="4">
        <v>578</v>
      </c>
      <c r="H8" s="4">
        <v>2623</v>
      </c>
      <c r="I8" s="4">
        <f t="shared" si="1"/>
        <v>5050</v>
      </c>
    </row>
    <row r="9" spans="1:9">
      <c r="A9" s="4" t="s">
        <v>11</v>
      </c>
      <c r="B9" s="4">
        <v>2515</v>
      </c>
      <c r="C9" s="4">
        <v>328</v>
      </c>
      <c r="D9" s="4">
        <v>5325</v>
      </c>
      <c r="E9" s="4">
        <f t="shared" si="0"/>
        <v>8168</v>
      </c>
      <c r="F9" s="4">
        <v>3192</v>
      </c>
      <c r="G9" s="4">
        <v>469</v>
      </c>
      <c r="H9" s="4">
        <v>5974</v>
      </c>
      <c r="I9" s="4">
        <f t="shared" si="1"/>
        <v>9635</v>
      </c>
    </row>
    <row r="10" spans="1:9">
      <c r="A10" s="4" t="s">
        <v>12</v>
      </c>
      <c r="B10" s="4">
        <v>1211</v>
      </c>
      <c r="C10" s="4">
        <v>274</v>
      </c>
      <c r="D10" s="4">
        <v>1527</v>
      </c>
      <c r="E10" s="4">
        <f t="shared" si="0"/>
        <v>3012</v>
      </c>
      <c r="F10" s="4">
        <v>2519</v>
      </c>
      <c r="G10" s="4">
        <v>522</v>
      </c>
      <c r="H10" s="4">
        <v>1657</v>
      </c>
      <c r="I10" s="4">
        <f t="shared" si="1"/>
        <v>4698</v>
      </c>
    </row>
    <row r="11" spans="1:9">
      <c r="A11" s="4" t="s">
        <v>13</v>
      </c>
      <c r="B11" s="4">
        <v>1192</v>
      </c>
      <c r="C11" s="4">
        <v>267</v>
      </c>
      <c r="D11" s="4">
        <v>1989</v>
      </c>
      <c r="E11" s="4">
        <f t="shared" si="0"/>
        <v>3448</v>
      </c>
      <c r="F11" s="4">
        <v>2328</v>
      </c>
      <c r="G11" s="4">
        <v>537</v>
      </c>
      <c r="H11" s="4">
        <v>2679</v>
      </c>
      <c r="I11" s="4">
        <f t="shared" si="1"/>
        <v>5544</v>
      </c>
    </row>
    <row r="12" spans="1:9">
      <c r="A12" s="8" t="s">
        <v>5</v>
      </c>
      <c r="B12" s="8">
        <f t="shared" ref="B12:I12" si="2">SUM(B4:B11)</f>
        <v>17268</v>
      </c>
      <c r="C12" s="8">
        <f t="shared" si="2"/>
        <v>4012</v>
      </c>
      <c r="D12" s="8">
        <f t="shared" si="2"/>
        <v>20768</v>
      </c>
      <c r="E12" s="8">
        <f t="shared" si="2"/>
        <v>42048</v>
      </c>
      <c r="F12" s="8">
        <f t="shared" si="2"/>
        <v>25296</v>
      </c>
      <c r="G12" s="8">
        <f t="shared" si="2"/>
        <v>5732</v>
      </c>
      <c r="H12" s="8">
        <f t="shared" si="2"/>
        <v>26132</v>
      </c>
      <c r="I12" s="8">
        <f t="shared" si="2"/>
        <v>57160</v>
      </c>
    </row>
    <row r="13" spans="1:9">
      <c r="A13" s="4" t="s">
        <v>14</v>
      </c>
      <c r="B13" s="9">
        <f t="shared" ref="B13:I13" si="3">B12/B14</f>
        <v>0.44677878395860282</v>
      </c>
      <c r="C13" s="9">
        <f t="shared" si="3"/>
        <v>0.16242914979757084</v>
      </c>
      <c r="D13" s="9">
        <f t="shared" si="3"/>
        <v>0.5768888888888889</v>
      </c>
      <c r="E13" s="9">
        <f t="shared" si="3"/>
        <v>0.4232310015098138</v>
      </c>
      <c r="F13" s="9">
        <f t="shared" si="3"/>
        <v>0.49023255813953487</v>
      </c>
      <c r="G13" s="9">
        <f t="shared" si="3"/>
        <v>0.16339794754846065</v>
      </c>
      <c r="H13" s="9">
        <f t="shared" si="3"/>
        <v>0.83090620031796503</v>
      </c>
      <c r="I13" s="9">
        <f t="shared" si="3"/>
        <v>0.48387369846778971</v>
      </c>
    </row>
    <row r="14" spans="1:9">
      <c r="A14" s="4" t="s">
        <v>15</v>
      </c>
      <c r="B14" s="4">
        <v>38650</v>
      </c>
      <c r="C14" s="4">
        <v>24700</v>
      </c>
      <c r="D14" s="4">
        <v>36000</v>
      </c>
      <c r="E14" s="4">
        <v>99350</v>
      </c>
      <c r="F14" s="10">
        <v>51600</v>
      </c>
      <c r="G14" s="10">
        <v>35080</v>
      </c>
      <c r="H14" s="10">
        <v>31450</v>
      </c>
      <c r="I14" s="4">
        <f>SUM(F14:H14)</f>
        <v>118130</v>
      </c>
    </row>
  </sheetData>
  <mergeCells count="3">
    <mergeCell ref="A1:I1"/>
    <mergeCell ref="B2:E2"/>
    <mergeCell ref="F2:I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Normal="100" workbookViewId="0">
      <selection activeCell="C2" sqref="C2"/>
    </sheetView>
  </sheetViews>
  <sheetFormatPr baseColWidth="10" defaultColWidth="9.140625" defaultRowHeight="12.75"/>
  <cols>
    <col min="1" max="2" width="11.5703125"/>
    <col min="3" max="3" width="7" customWidth="1"/>
    <col min="4" max="4" width="15.5703125" customWidth="1"/>
    <col min="5" max="5" width="15.140625" customWidth="1"/>
    <col min="6" max="6" width="14.85546875" customWidth="1"/>
    <col min="7" max="1025" width="11.5703125"/>
  </cols>
  <sheetData>
    <row r="1" spans="1:6">
      <c r="A1" s="1" t="s">
        <v>16</v>
      </c>
      <c r="B1" s="1"/>
      <c r="C1" s="1"/>
      <c r="D1" s="1"/>
      <c r="E1" s="1"/>
      <c r="F1" s="1"/>
    </row>
    <row r="2" spans="1:6" ht="67.5">
      <c r="A2" s="11" t="s">
        <v>17</v>
      </c>
      <c r="B2" s="12">
        <v>2016</v>
      </c>
      <c r="C2" s="12">
        <v>2017</v>
      </c>
      <c r="D2" s="12" t="s">
        <v>18</v>
      </c>
      <c r="E2" s="12" t="s">
        <v>19</v>
      </c>
      <c r="F2" s="13" t="s">
        <v>20</v>
      </c>
    </row>
    <row r="3" spans="1:6">
      <c r="A3" s="14">
        <v>75</v>
      </c>
      <c r="B3" s="15">
        <v>56</v>
      </c>
      <c r="C3" s="15">
        <v>60</v>
      </c>
      <c r="D3" s="15">
        <v>79</v>
      </c>
      <c r="E3" s="15">
        <v>106</v>
      </c>
      <c r="F3" s="15">
        <v>85</v>
      </c>
    </row>
    <row r="4" spans="1:6">
      <c r="A4" s="14">
        <v>77</v>
      </c>
      <c r="B4" s="15">
        <v>10</v>
      </c>
      <c r="C4" s="15">
        <v>14</v>
      </c>
      <c r="D4" s="15">
        <v>14</v>
      </c>
      <c r="E4" s="15">
        <v>20</v>
      </c>
      <c r="F4" s="15">
        <v>14</v>
      </c>
    </row>
    <row r="5" spans="1:6">
      <c r="A5" s="14">
        <v>78</v>
      </c>
      <c r="B5" s="15">
        <v>14</v>
      </c>
      <c r="C5" s="15">
        <v>14</v>
      </c>
      <c r="D5" s="15">
        <v>18</v>
      </c>
      <c r="E5" s="15">
        <v>26</v>
      </c>
      <c r="F5" s="15">
        <v>15</v>
      </c>
    </row>
    <row r="6" spans="1:6">
      <c r="A6" s="14">
        <v>91</v>
      </c>
      <c r="B6" s="15">
        <v>12</v>
      </c>
      <c r="C6" s="15">
        <v>14</v>
      </c>
      <c r="D6" s="15">
        <v>18</v>
      </c>
      <c r="E6" s="15">
        <v>25</v>
      </c>
      <c r="F6" s="15">
        <v>17</v>
      </c>
    </row>
    <row r="7" spans="1:6">
      <c r="A7" s="14">
        <v>92</v>
      </c>
      <c r="B7" s="15">
        <v>26</v>
      </c>
      <c r="C7" s="15">
        <v>18</v>
      </c>
      <c r="D7" s="15">
        <v>29</v>
      </c>
      <c r="E7" s="15">
        <v>36</v>
      </c>
      <c r="F7" s="15">
        <v>20</v>
      </c>
    </row>
    <row r="8" spans="1:6">
      <c r="A8" s="14">
        <v>93</v>
      </c>
      <c r="B8" s="15">
        <v>14</v>
      </c>
      <c r="C8" s="15">
        <v>30</v>
      </c>
      <c r="D8" s="15">
        <v>29</v>
      </c>
      <c r="E8" s="15">
        <v>41</v>
      </c>
      <c r="F8" s="15">
        <v>30</v>
      </c>
    </row>
    <row r="9" spans="1:6">
      <c r="A9" s="14">
        <v>94</v>
      </c>
      <c r="B9" s="15">
        <v>14</v>
      </c>
      <c r="C9" s="15">
        <v>20</v>
      </c>
      <c r="D9" s="15">
        <v>20</v>
      </c>
      <c r="E9" s="15">
        <v>38</v>
      </c>
      <c r="F9" s="15">
        <v>30</v>
      </c>
    </row>
    <row r="10" spans="1:6">
      <c r="A10" s="14">
        <v>95</v>
      </c>
      <c r="B10" s="15">
        <v>14</v>
      </c>
      <c r="C10" s="15">
        <v>20</v>
      </c>
      <c r="D10" s="15">
        <v>18</v>
      </c>
      <c r="E10" s="15">
        <v>27</v>
      </c>
      <c r="F10" s="15">
        <v>18</v>
      </c>
    </row>
    <row r="11" spans="1:6">
      <c r="A11" s="16" t="s">
        <v>21</v>
      </c>
      <c r="B11" s="15">
        <f>SUM(B3:B10)</f>
        <v>160</v>
      </c>
      <c r="C11" s="15">
        <f>SUM(C3:C10)</f>
        <v>190</v>
      </c>
      <c r="D11" s="15">
        <f>SUM(D3:D10)</f>
        <v>225</v>
      </c>
      <c r="E11" s="15">
        <f>SUM(E3:E10)</f>
        <v>319</v>
      </c>
      <c r="F11" s="15">
        <f>SUM(F3:F10)</f>
        <v>229</v>
      </c>
    </row>
  </sheetData>
  <mergeCells count="1">
    <mergeCell ref="A1:F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zoomScaleNormal="100" workbookViewId="0">
      <selection sqref="A1:J1"/>
    </sheetView>
  </sheetViews>
  <sheetFormatPr baseColWidth="10" defaultColWidth="9.140625" defaultRowHeight="12.75"/>
  <cols>
    <col min="1" max="1025" width="11.5703125"/>
  </cols>
  <sheetData>
    <row r="1" spans="1:10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17" t="s">
        <v>23</v>
      </c>
      <c r="B2" s="17" t="s">
        <v>24</v>
      </c>
      <c r="C2" s="17" t="s">
        <v>25</v>
      </c>
      <c r="D2" s="17" t="s">
        <v>26</v>
      </c>
      <c r="E2" s="17" t="s">
        <v>27</v>
      </c>
      <c r="F2" s="17" t="s">
        <v>28</v>
      </c>
      <c r="G2" s="17" t="s">
        <v>29</v>
      </c>
      <c r="H2" s="17" t="s">
        <v>30</v>
      </c>
      <c r="I2" s="17" t="s">
        <v>31</v>
      </c>
      <c r="J2" s="17" t="s">
        <v>32</v>
      </c>
    </row>
    <row r="3" spans="1:10">
      <c r="A3" s="18" t="s">
        <v>33</v>
      </c>
      <c r="B3" s="19">
        <v>16701</v>
      </c>
      <c r="C3" s="19">
        <v>31123</v>
      </c>
      <c r="D3" s="19">
        <v>91240</v>
      </c>
      <c r="E3" s="19">
        <v>89682</v>
      </c>
      <c r="F3" s="19">
        <v>64950</v>
      </c>
      <c r="G3" s="19">
        <v>91772</v>
      </c>
      <c r="H3" s="19">
        <v>100713</v>
      </c>
      <c r="I3" s="19">
        <v>84844</v>
      </c>
      <c r="J3" s="20">
        <v>571115</v>
      </c>
    </row>
    <row r="4" spans="1:10">
      <c r="A4" s="18" t="s">
        <v>34</v>
      </c>
      <c r="B4" s="19">
        <v>695.875</v>
      </c>
      <c r="C4" s="19">
        <v>1482.0476190476199</v>
      </c>
      <c r="D4" s="19">
        <v>3966.95652173913</v>
      </c>
      <c r="E4" s="19">
        <v>3899.2173913043498</v>
      </c>
      <c r="F4" s="19">
        <v>3092.8571428571399</v>
      </c>
      <c r="G4" s="19">
        <v>3823.8333333333298</v>
      </c>
      <c r="H4" s="19">
        <v>4577.8636363636397</v>
      </c>
      <c r="I4" s="19">
        <v>3856.54545454545</v>
      </c>
      <c r="J4" s="19">
        <f>571115/174</f>
        <v>3282.2701149425288</v>
      </c>
    </row>
    <row r="5" spans="1:10">
      <c r="A5" s="21" t="s">
        <v>35</v>
      </c>
      <c r="B5" s="19">
        <v>488.055555555556</v>
      </c>
      <c r="C5" s="19">
        <v>450.83333333333297</v>
      </c>
      <c r="D5" s="19">
        <v>342.86666666666702</v>
      </c>
      <c r="E5" s="19">
        <v>338</v>
      </c>
      <c r="F5" s="19">
        <v>364.052631578947</v>
      </c>
      <c r="G5" s="19">
        <v>364</v>
      </c>
      <c r="H5" s="19">
        <v>387.28571428571399</v>
      </c>
      <c r="I5" s="19">
        <v>386.555555555556</v>
      </c>
      <c r="J5" s="19">
        <f>61597/174</f>
        <v>354.0057471264368</v>
      </c>
    </row>
    <row r="6" spans="1:10">
      <c r="A6" s="22" t="s">
        <v>36</v>
      </c>
      <c r="B6" s="19">
        <v>325.777777777778</v>
      </c>
      <c r="C6" s="19">
        <v>271.91666666666703</v>
      </c>
      <c r="D6" s="19">
        <v>281.73333333333301</v>
      </c>
      <c r="E6" s="19">
        <v>288.61904761904799</v>
      </c>
      <c r="F6" s="19">
        <v>301.31578947368399</v>
      </c>
      <c r="G6" s="19">
        <v>301.40909090909099</v>
      </c>
      <c r="H6" s="19">
        <v>311.142857142857</v>
      </c>
      <c r="I6" s="19">
        <v>312.33333333333297</v>
      </c>
      <c r="J6" s="19">
        <f>46139/174</f>
        <v>265.16666666666669</v>
      </c>
    </row>
    <row r="7" spans="1:10">
      <c r="A7" s="22" t="s">
        <v>37</v>
      </c>
      <c r="B7" s="19">
        <v>207.819444444444</v>
      </c>
      <c r="C7" s="19">
        <v>1031.2142857142901</v>
      </c>
      <c r="D7" s="19">
        <v>3624.0898550724601</v>
      </c>
      <c r="E7" s="19">
        <v>3561.2173913043498</v>
      </c>
      <c r="F7" s="19">
        <v>2728.8045112781901</v>
      </c>
      <c r="G7" s="19">
        <v>3459.8333333333298</v>
      </c>
      <c r="H7" s="19">
        <v>4190.5779220779305</v>
      </c>
      <c r="I7" s="19">
        <v>3469.9898989898902</v>
      </c>
      <c r="J7" s="19">
        <f>J4-J6</f>
        <v>3017.1034482758623</v>
      </c>
    </row>
    <row r="8" spans="1:10">
      <c r="A8" s="23" t="s">
        <v>38</v>
      </c>
      <c r="B8" s="24">
        <v>0.46815559946510199</v>
      </c>
      <c r="C8" s="24">
        <v>0.18347363686019999</v>
      </c>
      <c r="D8" s="24">
        <v>7.1020020458863103E-2</v>
      </c>
      <c r="E8" s="24">
        <v>7.4019737463906804E-2</v>
      </c>
      <c r="F8" s="24">
        <v>9.7423118998419905E-2</v>
      </c>
      <c r="G8" s="24">
        <v>7.8823804448177895E-2</v>
      </c>
      <c r="H8" s="24">
        <v>6.7966825108405696E-2</v>
      </c>
      <c r="I8" s="24">
        <v>8.0987852215045703E-2</v>
      </c>
      <c r="J8" s="24">
        <f>J6/J4</f>
        <v>8.0787582185724419E-2</v>
      </c>
    </row>
    <row r="9" spans="1:10">
      <c r="A9" s="25" t="s">
        <v>39</v>
      </c>
      <c r="B9" s="19">
        <v>2.1360419508867698</v>
      </c>
      <c r="C9" s="19">
        <v>5.4503743268683502</v>
      </c>
      <c r="D9" s="19">
        <v>14.0805366365563</v>
      </c>
      <c r="E9" s="19">
        <v>13.509910116712</v>
      </c>
      <c r="F9" s="19">
        <v>10.264504054897101</v>
      </c>
      <c r="G9" s="19">
        <v>12.6865228975016</v>
      </c>
      <c r="H9" s="19">
        <v>14.7130603556223</v>
      </c>
      <c r="I9" s="19">
        <v>12.3475308043078</v>
      </c>
      <c r="J9" s="19">
        <v>10.601612693732999</v>
      </c>
    </row>
  </sheetData>
  <mergeCells count="1">
    <mergeCell ref="A1:J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6"/>
  <sheetViews>
    <sheetView tabSelected="1" topLeftCell="A120" zoomScaleNormal="100" workbookViewId="0">
      <selection activeCell="G5" sqref="G5"/>
    </sheetView>
  </sheetViews>
  <sheetFormatPr baseColWidth="10" defaultColWidth="9.140625" defaultRowHeight="12.75"/>
  <cols>
    <col min="1" max="1" width="11.5703125"/>
    <col min="2" max="2" width="13.42578125" customWidth="1"/>
    <col min="3" max="3" width="18" customWidth="1"/>
    <col min="4" max="1025" width="11.5703125"/>
  </cols>
  <sheetData>
    <row r="1" spans="1:5">
      <c r="A1" s="26" t="s">
        <v>40</v>
      </c>
      <c r="B1" s="4" t="s">
        <v>41</v>
      </c>
      <c r="C1" s="4" t="s">
        <v>42</v>
      </c>
      <c r="D1" s="4" t="s">
        <v>43</v>
      </c>
      <c r="E1" s="27" t="s">
        <v>44</v>
      </c>
    </row>
    <row r="2" spans="1:5">
      <c r="A2" s="26">
        <v>43222</v>
      </c>
      <c r="B2" s="4">
        <v>339</v>
      </c>
      <c r="C2" s="4">
        <v>279</v>
      </c>
      <c r="D2" s="4">
        <f t="shared" ref="D2:D65" si="0">B2-C2</f>
        <v>60</v>
      </c>
      <c r="E2" s="27">
        <f t="shared" ref="E2:E65" si="1">D2/B2</f>
        <v>0.17699115044247787</v>
      </c>
    </row>
    <row r="3" spans="1:5">
      <c r="A3" s="26">
        <v>43223</v>
      </c>
      <c r="B3" s="4">
        <v>367</v>
      </c>
      <c r="C3" s="4">
        <v>274</v>
      </c>
      <c r="D3" s="4">
        <f t="shared" si="0"/>
        <v>93</v>
      </c>
      <c r="E3" s="27">
        <f t="shared" si="1"/>
        <v>0.25340599455040874</v>
      </c>
    </row>
    <row r="4" spans="1:5">
      <c r="A4" s="26">
        <v>43224</v>
      </c>
      <c r="B4" s="4">
        <v>682</v>
      </c>
      <c r="C4" s="4">
        <v>274</v>
      </c>
      <c r="D4" s="4">
        <f t="shared" si="0"/>
        <v>408</v>
      </c>
      <c r="E4" s="27">
        <f t="shared" si="1"/>
        <v>0.59824046920821117</v>
      </c>
    </row>
    <row r="5" spans="1:5">
      <c r="A5" s="26">
        <v>43227</v>
      </c>
      <c r="B5" s="4">
        <v>664</v>
      </c>
      <c r="C5" s="4">
        <v>394</v>
      </c>
      <c r="D5" s="4">
        <f t="shared" si="0"/>
        <v>270</v>
      </c>
      <c r="E5" s="27">
        <f t="shared" si="1"/>
        <v>0.40662650602409639</v>
      </c>
    </row>
    <row r="6" spans="1:5">
      <c r="A6" s="26">
        <v>43229</v>
      </c>
      <c r="B6" s="4">
        <v>553</v>
      </c>
      <c r="C6" s="4">
        <v>437</v>
      </c>
      <c r="D6" s="4">
        <f t="shared" si="0"/>
        <v>116</v>
      </c>
      <c r="E6" s="27">
        <f t="shared" si="1"/>
        <v>0.20976491862567812</v>
      </c>
    </row>
    <row r="7" spans="1:5">
      <c r="A7" s="26">
        <v>43234</v>
      </c>
      <c r="B7" s="4">
        <v>490</v>
      </c>
      <c r="C7" s="4">
        <v>335</v>
      </c>
      <c r="D7" s="4">
        <f t="shared" si="0"/>
        <v>155</v>
      </c>
      <c r="E7" s="27">
        <f t="shared" si="1"/>
        <v>0.31632653061224492</v>
      </c>
    </row>
    <row r="8" spans="1:5">
      <c r="A8" s="26">
        <v>43235</v>
      </c>
      <c r="B8" s="4">
        <v>542</v>
      </c>
      <c r="C8" s="4">
        <v>347</v>
      </c>
      <c r="D8" s="4">
        <f t="shared" si="0"/>
        <v>195</v>
      </c>
      <c r="E8" s="27">
        <f t="shared" si="1"/>
        <v>0.35977859778597787</v>
      </c>
    </row>
    <row r="9" spans="1:5">
      <c r="A9" s="26">
        <v>43236</v>
      </c>
      <c r="B9" s="4">
        <v>409</v>
      </c>
      <c r="C9" s="4">
        <v>327</v>
      </c>
      <c r="D9" s="4">
        <f t="shared" si="0"/>
        <v>82</v>
      </c>
      <c r="E9" s="27">
        <f t="shared" si="1"/>
        <v>0.20048899755501223</v>
      </c>
    </row>
    <row r="10" spans="1:5">
      <c r="A10" s="26">
        <v>43237</v>
      </c>
      <c r="B10" s="4">
        <v>543</v>
      </c>
      <c r="C10" s="4">
        <v>382</v>
      </c>
      <c r="D10" s="4">
        <f t="shared" si="0"/>
        <v>161</v>
      </c>
      <c r="E10" s="27">
        <f t="shared" si="1"/>
        <v>0.2965009208103131</v>
      </c>
    </row>
    <row r="11" spans="1:5">
      <c r="A11" s="26">
        <v>43238</v>
      </c>
      <c r="B11" s="4">
        <v>335</v>
      </c>
      <c r="C11" s="4">
        <v>246</v>
      </c>
      <c r="D11" s="4">
        <f t="shared" si="0"/>
        <v>89</v>
      </c>
      <c r="E11" s="27">
        <f t="shared" si="1"/>
        <v>0.2656716417910448</v>
      </c>
    </row>
    <row r="12" spans="1:5">
      <c r="A12" s="26">
        <v>43242</v>
      </c>
      <c r="B12" s="4">
        <v>387</v>
      </c>
      <c r="C12" s="4">
        <v>313</v>
      </c>
      <c r="D12" s="4">
        <f t="shared" si="0"/>
        <v>74</v>
      </c>
      <c r="E12" s="27">
        <f t="shared" si="1"/>
        <v>0.19121447028423771</v>
      </c>
    </row>
    <row r="13" spans="1:5">
      <c r="A13" s="26">
        <v>43243</v>
      </c>
      <c r="B13" s="4">
        <v>639</v>
      </c>
      <c r="C13" s="4">
        <v>354</v>
      </c>
      <c r="D13" s="4">
        <f t="shared" si="0"/>
        <v>285</v>
      </c>
      <c r="E13" s="27">
        <f t="shared" si="1"/>
        <v>0.4460093896713615</v>
      </c>
    </row>
    <row r="14" spans="1:5">
      <c r="A14" s="26">
        <v>43244</v>
      </c>
      <c r="B14" s="4">
        <v>482</v>
      </c>
      <c r="C14" s="4">
        <v>363</v>
      </c>
      <c r="D14" s="4">
        <f t="shared" si="0"/>
        <v>119</v>
      </c>
      <c r="E14" s="27">
        <f t="shared" si="1"/>
        <v>0.24688796680497926</v>
      </c>
    </row>
    <row r="15" spans="1:5">
      <c r="A15" s="26">
        <v>43246</v>
      </c>
      <c r="B15" s="4">
        <v>495</v>
      </c>
      <c r="C15" s="4">
        <v>338</v>
      </c>
      <c r="D15" s="4">
        <f t="shared" si="0"/>
        <v>157</v>
      </c>
      <c r="E15" s="27">
        <f t="shared" si="1"/>
        <v>0.31717171717171716</v>
      </c>
    </row>
    <row r="16" spans="1:5">
      <c r="A16" s="26">
        <v>43248</v>
      </c>
      <c r="B16" s="4">
        <v>550</v>
      </c>
      <c r="C16" s="4">
        <v>357</v>
      </c>
      <c r="D16" s="4">
        <f t="shared" si="0"/>
        <v>193</v>
      </c>
      <c r="E16" s="27">
        <f t="shared" si="1"/>
        <v>0.35090909090909089</v>
      </c>
    </row>
    <row r="17" spans="1:5">
      <c r="A17" s="26">
        <v>43249</v>
      </c>
      <c r="B17" s="4">
        <v>428</v>
      </c>
      <c r="C17" s="4">
        <v>322</v>
      </c>
      <c r="D17" s="4">
        <f t="shared" si="0"/>
        <v>106</v>
      </c>
      <c r="E17" s="27">
        <f t="shared" si="1"/>
        <v>0.24766355140186916</v>
      </c>
    </row>
    <row r="18" spans="1:5">
      <c r="A18" s="26">
        <v>43250</v>
      </c>
      <c r="B18" s="4">
        <v>433</v>
      </c>
      <c r="C18" s="4">
        <v>254</v>
      </c>
      <c r="D18" s="4">
        <f t="shared" si="0"/>
        <v>179</v>
      </c>
      <c r="E18" s="27">
        <f t="shared" si="1"/>
        <v>0.41339491916859122</v>
      </c>
    </row>
    <row r="19" spans="1:5">
      <c r="A19" s="26">
        <v>43251</v>
      </c>
      <c r="B19" s="4">
        <v>447</v>
      </c>
      <c r="C19" s="4">
        <v>268</v>
      </c>
      <c r="D19" s="4">
        <f t="shared" si="0"/>
        <v>179</v>
      </c>
      <c r="E19" s="27">
        <f t="shared" si="1"/>
        <v>0.40044742729306487</v>
      </c>
    </row>
    <row r="20" spans="1:5">
      <c r="A20" s="26">
        <v>43252</v>
      </c>
      <c r="B20" s="4">
        <v>370</v>
      </c>
      <c r="C20" s="4">
        <v>234</v>
      </c>
      <c r="D20" s="4">
        <f t="shared" si="0"/>
        <v>136</v>
      </c>
      <c r="E20" s="27">
        <f t="shared" si="1"/>
        <v>0.36756756756756759</v>
      </c>
    </row>
    <row r="21" spans="1:5">
      <c r="A21" s="26">
        <v>43255</v>
      </c>
      <c r="B21" s="4">
        <v>436</v>
      </c>
      <c r="C21" s="4">
        <v>286</v>
      </c>
      <c r="D21" s="4">
        <f t="shared" si="0"/>
        <v>150</v>
      </c>
      <c r="E21" s="27">
        <f t="shared" si="1"/>
        <v>0.34403669724770641</v>
      </c>
    </row>
    <row r="22" spans="1:5">
      <c r="A22" s="26">
        <v>43256</v>
      </c>
      <c r="B22" s="4">
        <v>458</v>
      </c>
      <c r="C22" s="4">
        <v>304</v>
      </c>
      <c r="D22" s="4">
        <f t="shared" si="0"/>
        <v>154</v>
      </c>
      <c r="E22" s="27">
        <f t="shared" si="1"/>
        <v>0.33624454148471616</v>
      </c>
    </row>
    <row r="23" spans="1:5">
      <c r="A23" s="26">
        <v>43258</v>
      </c>
      <c r="B23" s="4">
        <v>459</v>
      </c>
      <c r="C23" s="4">
        <v>270</v>
      </c>
      <c r="D23" s="4">
        <f t="shared" si="0"/>
        <v>189</v>
      </c>
      <c r="E23" s="27">
        <f t="shared" si="1"/>
        <v>0.41176470588235292</v>
      </c>
    </row>
    <row r="24" spans="1:5">
      <c r="A24" s="26">
        <v>43259</v>
      </c>
      <c r="B24" s="4">
        <v>487</v>
      </c>
      <c r="C24" s="4">
        <v>268</v>
      </c>
      <c r="D24" s="4">
        <f t="shared" si="0"/>
        <v>219</v>
      </c>
      <c r="E24" s="27">
        <f t="shared" si="1"/>
        <v>0.44969199178644764</v>
      </c>
    </row>
    <row r="25" spans="1:5">
      <c r="A25" s="26">
        <v>43264</v>
      </c>
      <c r="B25" s="4">
        <v>467</v>
      </c>
      <c r="C25" s="4">
        <v>282</v>
      </c>
      <c r="D25" s="4">
        <f t="shared" si="0"/>
        <v>185</v>
      </c>
      <c r="E25" s="27">
        <f t="shared" si="1"/>
        <v>0.39614561027837258</v>
      </c>
    </row>
    <row r="26" spans="1:5">
      <c r="A26" s="26">
        <v>43265</v>
      </c>
      <c r="B26" s="4">
        <v>463</v>
      </c>
      <c r="C26" s="4">
        <v>281</v>
      </c>
      <c r="D26" s="4">
        <f t="shared" si="0"/>
        <v>182</v>
      </c>
      <c r="E26" s="27">
        <f t="shared" si="1"/>
        <v>0.39308855291576672</v>
      </c>
    </row>
    <row r="27" spans="1:5">
      <c r="A27" s="26">
        <v>43266</v>
      </c>
      <c r="B27" s="4">
        <v>369</v>
      </c>
      <c r="C27" s="4">
        <v>250</v>
      </c>
      <c r="D27" s="4">
        <f t="shared" si="0"/>
        <v>119</v>
      </c>
      <c r="E27" s="27">
        <f t="shared" si="1"/>
        <v>0.3224932249322493</v>
      </c>
    </row>
    <row r="28" spans="1:5">
      <c r="A28" s="26">
        <v>43269</v>
      </c>
      <c r="B28" s="4">
        <v>571</v>
      </c>
      <c r="C28" s="4">
        <v>276</v>
      </c>
      <c r="D28" s="4">
        <f t="shared" si="0"/>
        <v>295</v>
      </c>
      <c r="E28" s="27">
        <f t="shared" si="1"/>
        <v>0.5166374781085814</v>
      </c>
    </row>
    <row r="29" spans="1:5">
      <c r="A29" s="26">
        <v>43270</v>
      </c>
      <c r="B29" s="4">
        <v>523</v>
      </c>
      <c r="C29" s="4">
        <v>275</v>
      </c>
      <c r="D29" s="4">
        <f t="shared" si="0"/>
        <v>248</v>
      </c>
      <c r="E29" s="27">
        <f t="shared" si="1"/>
        <v>0.47418738049713194</v>
      </c>
    </row>
    <row r="30" spans="1:5">
      <c r="A30" s="26">
        <v>43276</v>
      </c>
      <c r="B30" s="4">
        <v>374</v>
      </c>
      <c r="C30" s="4">
        <v>275</v>
      </c>
      <c r="D30" s="4">
        <f t="shared" si="0"/>
        <v>99</v>
      </c>
      <c r="E30" s="27">
        <f t="shared" si="1"/>
        <v>0.26470588235294118</v>
      </c>
    </row>
    <row r="31" spans="1:5">
      <c r="A31" s="26">
        <v>43280</v>
      </c>
      <c r="B31" s="4">
        <v>433</v>
      </c>
      <c r="C31" s="4">
        <v>262</v>
      </c>
      <c r="D31" s="4">
        <f t="shared" si="0"/>
        <v>171</v>
      </c>
      <c r="E31" s="27">
        <f t="shared" si="1"/>
        <v>0.394919168591224</v>
      </c>
    </row>
    <row r="32" spans="1:5">
      <c r="A32" s="26">
        <v>43291</v>
      </c>
      <c r="B32" s="4">
        <v>350</v>
      </c>
      <c r="C32" s="4">
        <v>279</v>
      </c>
      <c r="D32" s="4">
        <f t="shared" si="0"/>
        <v>71</v>
      </c>
      <c r="E32" s="27">
        <f t="shared" si="1"/>
        <v>0.20285714285714285</v>
      </c>
    </row>
    <row r="33" spans="1:5">
      <c r="A33" s="26">
        <v>43292</v>
      </c>
      <c r="B33" s="4">
        <v>336</v>
      </c>
      <c r="C33" s="4">
        <v>280</v>
      </c>
      <c r="D33" s="4">
        <f t="shared" si="0"/>
        <v>56</v>
      </c>
      <c r="E33" s="27">
        <f t="shared" si="1"/>
        <v>0.16666666666666666</v>
      </c>
    </row>
    <row r="34" spans="1:5">
      <c r="A34" s="26">
        <v>43293</v>
      </c>
      <c r="B34" s="4">
        <v>316</v>
      </c>
      <c r="C34" s="4">
        <v>280</v>
      </c>
      <c r="D34" s="4">
        <f t="shared" si="0"/>
        <v>36</v>
      </c>
      <c r="E34" s="27">
        <f t="shared" si="1"/>
        <v>0.11392405063291139</v>
      </c>
    </row>
    <row r="35" spans="1:5">
      <c r="A35" s="26">
        <v>43294</v>
      </c>
      <c r="B35" s="4">
        <v>368</v>
      </c>
      <c r="C35" s="4">
        <v>272</v>
      </c>
      <c r="D35" s="4">
        <f t="shared" si="0"/>
        <v>96</v>
      </c>
      <c r="E35" s="27">
        <f t="shared" si="1"/>
        <v>0.2608695652173913</v>
      </c>
    </row>
    <row r="36" spans="1:5">
      <c r="A36" s="26">
        <v>43297</v>
      </c>
      <c r="B36" s="4">
        <v>303</v>
      </c>
      <c r="C36" s="4">
        <v>250</v>
      </c>
      <c r="D36" s="4">
        <f t="shared" si="0"/>
        <v>53</v>
      </c>
      <c r="E36" s="27">
        <f t="shared" si="1"/>
        <v>0.17491749174917492</v>
      </c>
    </row>
    <row r="37" spans="1:5">
      <c r="A37" s="26">
        <v>43298</v>
      </c>
      <c r="B37" s="4">
        <v>325</v>
      </c>
      <c r="C37" s="4">
        <v>262</v>
      </c>
      <c r="D37" s="4">
        <f t="shared" si="0"/>
        <v>63</v>
      </c>
      <c r="E37" s="27">
        <f t="shared" si="1"/>
        <v>0.19384615384615383</v>
      </c>
    </row>
    <row r="38" spans="1:5">
      <c r="A38" s="26">
        <v>43299</v>
      </c>
      <c r="B38" s="4">
        <v>333</v>
      </c>
      <c r="C38" s="4">
        <v>275</v>
      </c>
      <c r="D38" s="4">
        <f t="shared" si="0"/>
        <v>58</v>
      </c>
      <c r="E38" s="27">
        <f t="shared" si="1"/>
        <v>0.17417417417417416</v>
      </c>
    </row>
    <row r="39" spans="1:5">
      <c r="A39" s="26">
        <v>43300</v>
      </c>
      <c r="B39" s="4">
        <v>393</v>
      </c>
      <c r="C39" s="4">
        <v>280</v>
      </c>
      <c r="D39" s="4">
        <f t="shared" si="0"/>
        <v>113</v>
      </c>
      <c r="E39" s="27">
        <f t="shared" si="1"/>
        <v>0.2875318066157761</v>
      </c>
    </row>
    <row r="40" spans="1:5">
      <c r="A40" s="26">
        <v>43301</v>
      </c>
      <c r="B40" s="4">
        <v>304</v>
      </c>
      <c r="C40" s="4">
        <v>278</v>
      </c>
      <c r="D40" s="4">
        <f t="shared" si="0"/>
        <v>26</v>
      </c>
      <c r="E40" s="27">
        <f t="shared" si="1"/>
        <v>8.5526315789473686E-2</v>
      </c>
    </row>
    <row r="41" spans="1:5">
      <c r="A41" s="26">
        <v>43304</v>
      </c>
      <c r="B41" s="4">
        <v>390</v>
      </c>
      <c r="C41" s="4">
        <v>303</v>
      </c>
      <c r="D41" s="4">
        <f t="shared" si="0"/>
        <v>87</v>
      </c>
      <c r="E41" s="27">
        <f t="shared" si="1"/>
        <v>0.22307692307692309</v>
      </c>
    </row>
    <row r="42" spans="1:5">
      <c r="A42" s="26">
        <v>43306</v>
      </c>
      <c r="B42" s="4">
        <v>311</v>
      </c>
      <c r="C42" s="4">
        <v>294</v>
      </c>
      <c r="D42" s="4">
        <f t="shared" si="0"/>
        <v>17</v>
      </c>
      <c r="E42" s="27">
        <f t="shared" si="1"/>
        <v>5.4662379421221867E-2</v>
      </c>
    </row>
    <row r="43" spans="1:5">
      <c r="A43" s="26">
        <v>43307</v>
      </c>
      <c r="B43" s="4">
        <v>294</v>
      </c>
      <c r="C43" s="4">
        <v>285</v>
      </c>
      <c r="D43" s="4">
        <f t="shared" si="0"/>
        <v>9</v>
      </c>
      <c r="E43" s="27">
        <f t="shared" si="1"/>
        <v>3.0612244897959183E-2</v>
      </c>
    </row>
    <row r="44" spans="1:5">
      <c r="A44" s="26">
        <v>43308</v>
      </c>
      <c r="B44" s="4">
        <v>400</v>
      </c>
      <c r="C44" s="4">
        <v>292</v>
      </c>
      <c r="D44" s="4">
        <f t="shared" si="0"/>
        <v>108</v>
      </c>
      <c r="E44" s="27">
        <f t="shared" si="1"/>
        <v>0.27</v>
      </c>
    </row>
    <row r="45" spans="1:5">
      <c r="A45" s="26">
        <v>43311</v>
      </c>
      <c r="B45" s="4">
        <v>343</v>
      </c>
      <c r="C45" s="4">
        <v>292</v>
      </c>
      <c r="D45" s="4">
        <f t="shared" si="0"/>
        <v>51</v>
      </c>
      <c r="E45" s="27">
        <f t="shared" si="1"/>
        <v>0.14868804664723032</v>
      </c>
    </row>
    <row r="46" spans="1:5">
      <c r="A46" s="26">
        <v>43312</v>
      </c>
      <c r="B46" s="4">
        <v>377</v>
      </c>
      <c r="C46" s="4">
        <v>304</v>
      </c>
      <c r="D46" s="4">
        <f t="shared" si="0"/>
        <v>73</v>
      </c>
      <c r="E46" s="27">
        <f t="shared" si="1"/>
        <v>0.19363395225464192</v>
      </c>
    </row>
    <row r="47" spans="1:5">
      <c r="A47" s="26">
        <v>43313</v>
      </c>
      <c r="B47" s="4">
        <v>377</v>
      </c>
      <c r="C47" s="4">
        <v>311</v>
      </c>
      <c r="D47" s="4">
        <f t="shared" si="0"/>
        <v>66</v>
      </c>
      <c r="E47" s="27">
        <f t="shared" si="1"/>
        <v>0.17506631299734748</v>
      </c>
    </row>
    <row r="48" spans="1:5">
      <c r="A48" s="26">
        <v>43314</v>
      </c>
      <c r="B48" s="4">
        <v>331</v>
      </c>
      <c r="C48" s="4">
        <v>301</v>
      </c>
      <c r="D48" s="4">
        <f t="shared" si="0"/>
        <v>30</v>
      </c>
      <c r="E48" s="27">
        <f t="shared" si="1"/>
        <v>9.0634441087613288E-2</v>
      </c>
    </row>
    <row r="49" spans="1:5">
      <c r="A49" s="26">
        <v>43315</v>
      </c>
      <c r="B49" s="4">
        <v>360</v>
      </c>
      <c r="C49" s="4">
        <v>180</v>
      </c>
      <c r="D49" s="4">
        <f t="shared" si="0"/>
        <v>180</v>
      </c>
      <c r="E49" s="27">
        <f t="shared" si="1"/>
        <v>0.5</v>
      </c>
    </row>
    <row r="50" spans="1:5">
      <c r="A50" s="26">
        <v>43318</v>
      </c>
      <c r="B50" s="4">
        <v>380</v>
      </c>
      <c r="C50" s="4">
        <v>301</v>
      </c>
      <c r="D50" s="4">
        <f t="shared" si="0"/>
        <v>79</v>
      </c>
      <c r="E50" s="27">
        <f t="shared" si="1"/>
        <v>0.20789473684210527</v>
      </c>
    </row>
    <row r="51" spans="1:5">
      <c r="A51" s="26">
        <v>43319</v>
      </c>
      <c r="B51" s="4">
        <v>374</v>
      </c>
      <c r="C51" s="4">
        <v>293</v>
      </c>
      <c r="D51" s="4">
        <f t="shared" si="0"/>
        <v>81</v>
      </c>
      <c r="E51" s="27">
        <f t="shared" si="1"/>
        <v>0.21657754010695188</v>
      </c>
    </row>
    <row r="52" spans="1:5">
      <c r="A52" s="26">
        <v>43320</v>
      </c>
      <c r="B52" s="4">
        <v>329</v>
      </c>
      <c r="C52" s="4">
        <v>301</v>
      </c>
      <c r="D52" s="4">
        <f t="shared" si="0"/>
        <v>28</v>
      </c>
      <c r="E52" s="27">
        <f t="shared" si="1"/>
        <v>8.5106382978723402E-2</v>
      </c>
    </row>
    <row r="53" spans="1:5">
      <c r="A53" s="26">
        <v>43321</v>
      </c>
      <c r="B53" s="4">
        <v>301</v>
      </c>
      <c r="C53" s="4">
        <v>299</v>
      </c>
      <c r="D53" s="4">
        <f t="shared" si="0"/>
        <v>2</v>
      </c>
      <c r="E53" s="27">
        <f t="shared" si="1"/>
        <v>6.6445182724252493E-3</v>
      </c>
    </row>
    <row r="54" spans="1:5">
      <c r="A54" s="26">
        <v>43322</v>
      </c>
      <c r="B54" s="4">
        <v>329</v>
      </c>
      <c r="C54" s="4">
        <v>310</v>
      </c>
      <c r="D54" s="4">
        <f t="shared" si="0"/>
        <v>19</v>
      </c>
      <c r="E54" s="27">
        <f t="shared" si="1"/>
        <v>5.7750759878419454E-2</v>
      </c>
    </row>
    <row r="55" spans="1:5">
      <c r="A55" s="26">
        <v>43325</v>
      </c>
      <c r="B55" s="4">
        <v>333</v>
      </c>
      <c r="C55" s="4">
        <v>299</v>
      </c>
      <c r="D55" s="4">
        <f t="shared" si="0"/>
        <v>34</v>
      </c>
      <c r="E55" s="27">
        <f t="shared" si="1"/>
        <v>0.1021021021021021</v>
      </c>
    </row>
    <row r="56" spans="1:5">
      <c r="A56" s="26">
        <v>43326</v>
      </c>
      <c r="B56" s="4">
        <v>296</v>
      </c>
      <c r="C56" s="4">
        <v>290</v>
      </c>
      <c r="D56" s="4">
        <f t="shared" si="0"/>
        <v>6</v>
      </c>
      <c r="E56" s="27">
        <f t="shared" si="1"/>
        <v>2.0270270270270271E-2</v>
      </c>
    </row>
    <row r="57" spans="1:5">
      <c r="A57" s="26">
        <v>43328</v>
      </c>
      <c r="B57" s="4">
        <v>301</v>
      </c>
      <c r="C57" s="4">
        <v>293</v>
      </c>
      <c r="D57" s="4">
        <f t="shared" si="0"/>
        <v>8</v>
      </c>
      <c r="E57" s="27">
        <f t="shared" si="1"/>
        <v>2.6578073089700997E-2</v>
      </c>
    </row>
    <row r="58" spans="1:5">
      <c r="A58" s="26">
        <v>43329</v>
      </c>
      <c r="B58" s="4">
        <v>354</v>
      </c>
      <c r="C58" s="4">
        <v>301</v>
      </c>
      <c r="D58" s="4">
        <f t="shared" si="0"/>
        <v>53</v>
      </c>
      <c r="E58" s="27">
        <f t="shared" si="1"/>
        <v>0.14971751412429379</v>
      </c>
    </row>
    <row r="59" spans="1:5">
      <c r="A59" s="26">
        <v>43333</v>
      </c>
      <c r="B59" s="4">
        <v>360</v>
      </c>
      <c r="C59" s="4">
        <v>296</v>
      </c>
      <c r="D59" s="4">
        <f t="shared" si="0"/>
        <v>64</v>
      </c>
      <c r="E59" s="27">
        <f t="shared" si="1"/>
        <v>0.17777777777777778</v>
      </c>
    </row>
    <row r="60" spans="1:5">
      <c r="A60" s="26">
        <v>43334</v>
      </c>
      <c r="B60" s="4">
        <v>288</v>
      </c>
      <c r="C60" s="4">
        <v>273</v>
      </c>
      <c r="D60" s="4">
        <f t="shared" si="0"/>
        <v>15</v>
      </c>
      <c r="E60" s="27">
        <f t="shared" si="1"/>
        <v>5.2083333333333336E-2</v>
      </c>
    </row>
    <row r="61" spans="1:5">
      <c r="A61" s="26">
        <v>43335</v>
      </c>
      <c r="B61" s="4">
        <v>382</v>
      </c>
      <c r="C61" s="4">
        <v>311</v>
      </c>
      <c r="D61" s="4">
        <f t="shared" si="0"/>
        <v>71</v>
      </c>
      <c r="E61" s="27">
        <f t="shared" si="1"/>
        <v>0.18586387434554974</v>
      </c>
    </row>
    <row r="62" spans="1:5">
      <c r="A62" s="26">
        <v>43336</v>
      </c>
      <c r="B62" s="4">
        <v>398</v>
      </c>
      <c r="C62" s="4">
        <v>301</v>
      </c>
      <c r="D62" s="4">
        <f t="shared" si="0"/>
        <v>97</v>
      </c>
      <c r="E62" s="27">
        <f t="shared" si="1"/>
        <v>0.24371859296482412</v>
      </c>
    </row>
    <row r="63" spans="1:5">
      <c r="A63" s="26">
        <v>43339</v>
      </c>
      <c r="B63" s="4">
        <v>348</v>
      </c>
      <c r="C63" s="4">
        <v>303</v>
      </c>
      <c r="D63" s="4">
        <f t="shared" si="0"/>
        <v>45</v>
      </c>
      <c r="E63" s="27">
        <f t="shared" si="1"/>
        <v>0.12931034482758622</v>
      </c>
    </row>
    <row r="64" spans="1:5">
      <c r="A64" s="26">
        <v>43340</v>
      </c>
      <c r="B64" s="4">
        <v>334</v>
      </c>
      <c r="C64" s="4">
        <v>285</v>
      </c>
      <c r="D64" s="4">
        <f t="shared" si="0"/>
        <v>49</v>
      </c>
      <c r="E64" s="27">
        <f t="shared" si="1"/>
        <v>0.1467065868263473</v>
      </c>
    </row>
    <row r="65" spans="1:5">
      <c r="A65" s="26">
        <v>43341</v>
      </c>
      <c r="B65" s="4">
        <v>339</v>
      </c>
      <c r="C65" s="4">
        <v>275</v>
      </c>
      <c r="D65" s="4">
        <f t="shared" si="0"/>
        <v>64</v>
      </c>
      <c r="E65" s="27">
        <f t="shared" si="1"/>
        <v>0.1887905604719764</v>
      </c>
    </row>
    <row r="66" spans="1:5">
      <c r="A66" s="26">
        <v>43342</v>
      </c>
      <c r="B66" s="4">
        <v>294</v>
      </c>
      <c r="C66" s="4">
        <v>266</v>
      </c>
      <c r="D66" s="4">
        <f t="shared" ref="D66:D129" si="2">B66-C66</f>
        <v>28</v>
      </c>
      <c r="E66" s="27">
        <f t="shared" ref="E66:E129" si="3">D66/B66</f>
        <v>9.5238095238095233E-2</v>
      </c>
    </row>
    <row r="67" spans="1:5">
      <c r="A67" s="26">
        <v>43343</v>
      </c>
      <c r="B67" s="4">
        <v>290</v>
      </c>
      <c r="C67" s="4">
        <v>272</v>
      </c>
      <c r="D67" s="4">
        <f t="shared" si="2"/>
        <v>18</v>
      </c>
      <c r="E67" s="27">
        <f t="shared" si="3"/>
        <v>6.2068965517241378E-2</v>
      </c>
    </row>
    <row r="68" spans="1:5">
      <c r="A68" s="26">
        <v>43346</v>
      </c>
      <c r="B68" s="4">
        <v>383</v>
      </c>
      <c r="C68" s="4">
        <v>292</v>
      </c>
      <c r="D68" s="4">
        <f t="shared" si="2"/>
        <v>91</v>
      </c>
      <c r="E68" s="27">
        <f t="shared" si="3"/>
        <v>0.23759791122715404</v>
      </c>
    </row>
    <row r="69" spans="1:5">
      <c r="A69" s="26">
        <v>43347</v>
      </c>
      <c r="B69" s="4">
        <v>372</v>
      </c>
      <c r="C69" s="4">
        <v>308</v>
      </c>
      <c r="D69" s="4">
        <f t="shared" si="2"/>
        <v>64</v>
      </c>
      <c r="E69" s="27">
        <f t="shared" si="3"/>
        <v>0.17204301075268819</v>
      </c>
    </row>
    <row r="70" spans="1:5">
      <c r="A70" s="26">
        <v>43348</v>
      </c>
      <c r="B70" s="4">
        <v>393</v>
      </c>
      <c r="C70" s="4">
        <v>309</v>
      </c>
      <c r="D70" s="4">
        <f t="shared" si="2"/>
        <v>84</v>
      </c>
      <c r="E70" s="27">
        <f t="shared" si="3"/>
        <v>0.21374045801526717</v>
      </c>
    </row>
    <row r="71" spans="1:5">
      <c r="A71" s="26">
        <v>43349</v>
      </c>
      <c r="B71" s="4">
        <v>405</v>
      </c>
      <c r="C71" s="4">
        <v>309</v>
      </c>
      <c r="D71" s="4">
        <f t="shared" si="2"/>
        <v>96</v>
      </c>
      <c r="E71" s="27">
        <f t="shared" si="3"/>
        <v>0.23703703703703705</v>
      </c>
    </row>
    <row r="72" spans="1:5">
      <c r="A72" s="26">
        <v>43350</v>
      </c>
      <c r="B72" s="4">
        <v>411</v>
      </c>
      <c r="C72" s="4">
        <v>311</v>
      </c>
      <c r="D72" s="4">
        <f t="shared" si="2"/>
        <v>100</v>
      </c>
      <c r="E72" s="27">
        <f t="shared" si="3"/>
        <v>0.24330900243309003</v>
      </c>
    </row>
    <row r="73" spans="1:5">
      <c r="A73" s="26">
        <v>43353</v>
      </c>
      <c r="B73" s="4">
        <v>380</v>
      </c>
      <c r="C73" s="4">
        <v>301</v>
      </c>
      <c r="D73" s="4">
        <f t="shared" si="2"/>
        <v>79</v>
      </c>
      <c r="E73" s="27">
        <f t="shared" si="3"/>
        <v>0.20789473684210527</v>
      </c>
    </row>
    <row r="74" spans="1:5">
      <c r="A74" s="26">
        <v>43354</v>
      </c>
      <c r="B74" s="4">
        <v>361</v>
      </c>
      <c r="C74" s="4">
        <v>299</v>
      </c>
      <c r="D74" s="4">
        <f t="shared" si="2"/>
        <v>62</v>
      </c>
      <c r="E74" s="27">
        <f t="shared" si="3"/>
        <v>0.17174515235457063</v>
      </c>
    </row>
    <row r="75" spans="1:5">
      <c r="A75" s="26">
        <v>43355</v>
      </c>
      <c r="B75" s="4">
        <v>454</v>
      </c>
      <c r="C75" s="4">
        <v>306</v>
      </c>
      <c r="D75" s="4">
        <f t="shared" si="2"/>
        <v>148</v>
      </c>
      <c r="E75" s="27">
        <f t="shared" si="3"/>
        <v>0.32599118942731276</v>
      </c>
    </row>
    <row r="76" spans="1:5">
      <c r="A76" s="26">
        <v>43356</v>
      </c>
      <c r="B76" s="4">
        <v>314</v>
      </c>
      <c r="C76" s="4">
        <v>309</v>
      </c>
      <c r="D76" s="4">
        <f t="shared" si="2"/>
        <v>5</v>
      </c>
      <c r="E76" s="27">
        <f t="shared" si="3"/>
        <v>1.5923566878980892E-2</v>
      </c>
    </row>
    <row r="77" spans="1:5">
      <c r="A77" s="26">
        <v>43357</v>
      </c>
      <c r="B77" s="4">
        <v>361</v>
      </c>
      <c r="C77" s="4">
        <v>299</v>
      </c>
      <c r="D77" s="4">
        <f t="shared" si="2"/>
        <v>62</v>
      </c>
      <c r="E77" s="27">
        <f t="shared" si="3"/>
        <v>0.17174515235457063</v>
      </c>
    </row>
    <row r="78" spans="1:5">
      <c r="A78" s="26">
        <v>43360</v>
      </c>
      <c r="B78" s="4">
        <v>346</v>
      </c>
      <c r="C78" s="4">
        <v>293</v>
      </c>
      <c r="D78" s="4">
        <f t="shared" si="2"/>
        <v>53</v>
      </c>
      <c r="E78" s="27">
        <f t="shared" si="3"/>
        <v>0.15317919075144509</v>
      </c>
    </row>
    <row r="79" spans="1:5">
      <c r="A79" s="26">
        <v>43361</v>
      </c>
      <c r="B79" s="4">
        <v>335</v>
      </c>
      <c r="C79" s="4">
        <v>284</v>
      </c>
      <c r="D79" s="4">
        <f t="shared" si="2"/>
        <v>51</v>
      </c>
      <c r="E79" s="27">
        <f t="shared" si="3"/>
        <v>0.15223880597014924</v>
      </c>
    </row>
    <row r="80" spans="1:5">
      <c r="A80" s="26">
        <v>43362</v>
      </c>
      <c r="B80" s="4">
        <v>346</v>
      </c>
      <c r="C80" s="4">
        <v>299</v>
      </c>
      <c r="D80" s="4">
        <f t="shared" si="2"/>
        <v>47</v>
      </c>
      <c r="E80" s="27">
        <f t="shared" si="3"/>
        <v>0.13583815028901733</v>
      </c>
    </row>
    <row r="81" spans="1:5">
      <c r="A81" s="26">
        <v>43363</v>
      </c>
      <c r="B81" s="4">
        <v>395</v>
      </c>
      <c r="C81" s="4">
        <v>296</v>
      </c>
      <c r="D81" s="4">
        <f t="shared" si="2"/>
        <v>99</v>
      </c>
      <c r="E81" s="27">
        <f t="shared" si="3"/>
        <v>0.25063291139240507</v>
      </c>
    </row>
    <row r="82" spans="1:5">
      <c r="A82" s="26">
        <v>43367</v>
      </c>
      <c r="B82" s="4">
        <v>308</v>
      </c>
      <c r="C82" s="4">
        <v>310</v>
      </c>
      <c r="D82" s="4">
        <f t="shared" si="2"/>
        <v>-2</v>
      </c>
      <c r="E82" s="27">
        <f t="shared" si="3"/>
        <v>-6.4935064935064939E-3</v>
      </c>
    </row>
    <row r="83" spans="1:5">
      <c r="A83" s="26">
        <f>A82+1</f>
        <v>43368</v>
      </c>
      <c r="B83" s="4">
        <v>336</v>
      </c>
      <c r="C83" s="4">
        <v>294</v>
      </c>
      <c r="D83" s="4">
        <f t="shared" si="2"/>
        <v>42</v>
      </c>
      <c r="E83" s="27">
        <f t="shared" si="3"/>
        <v>0.125</v>
      </c>
    </row>
    <row r="84" spans="1:5">
      <c r="A84" s="26">
        <f>A83+1</f>
        <v>43369</v>
      </c>
      <c r="B84" s="4">
        <v>384</v>
      </c>
      <c r="C84" s="4">
        <v>310</v>
      </c>
      <c r="D84" s="4">
        <f t="shared" si="2"/>
        <v>74</v>
      </c>
      <c r="E84" s="27">
        <f t="shared" si="3"/>
        <v>0.19270833333333334</v>
      </c>
    </row>
    <row r="85" spans="1:5">
      <c r="A85" s="26">
        <f>A84+1</f>
        <v>43370</v>
      </c>
      <c r="B85" s="4">
        <v>333</v>
      </c>
      <c r="C85" s="4">
        <v>300</v>
      </c>
      <c r="D85" s="4">
        <f t="shared" si="2"/>
        <v>33</v>
      </c>
      <c r="E85" s="27">
        <f t="shared" si="3"/>
        <v>9.90990990990991E-2</v>
      </c>
    </row>
    <row r="86" spans="1:5">
      <c r="A86" s="26">
        <f>A85+1</f>
        <v>43371</v>
      </c>
      <c r="B86" s="4">
        <v>300</v>
      </c>
      <c r="C86" s="4">
        <v>296</v>
      </c>
      <c r="D86" s="4">
        <f t="shared" si="2"/>
        <v>4</v>
      </c>
      <c r="E86" s="27">
        <f t="shared" si="3"/>
        <v>1.3333333333333334E-2</v>
      </c>
    </row>
    <row r="87" spans="1:5">
      <c r="A87" s="26">
        <v>43374</v>
      </c>
      <c r="B87" s="4">
        <v>322</v>
      </c>
      <c r="C87" s="4">
        <v>305</v>
      </c>
      <c r="D87" s="4">
        <f t="shared" si="2"/>
        <v>17</v>
      </c>
      <c r="E87" s="27">
        <f t="shared" si="3"/>
        <v>5.2795031055900624E-2</v>
      </c>
    </row>
    <row r="88" spans="1:5">
      <c r="A88" s="26">
        <f>A87+1</f>
        <v>43375</v>
      </c>
      <c r="B88" s="4">
        <v>368</v>
      </c>
      <c r="C88" s="4">
        <v>289</v>
      </c>
      <c r="D88" s="4">
        <f t="shared" si="2"/>
        <v>79</v>
      </c>
      <c r="E88" s="27">
        <f t="shared" si="3"/>
        <v>0.21467391304347827</v>
      </c>
    </row>
    <row r="89" spans="1:5">
      <c r="A89" s="26">
        <f>A88+1</f>
        <v>43376</v>
      </c>
      <c r="B89" s="4">
        <v>436</v>
      </c>
      <c r="C89" s="4">
        <v>303</v>
      </c>
      <c r="D89" s="4">
        <f t="shared" si="2"/>
        <v>133</v>
      </c>
      <c r="E89" s="27">
        <f t="shared" si="3"/>
        <v>0.30504587155963303</v>
      </c>
    </row>
    <row r="90" spans="1:5">
      <c r="A90" s="26">
        <f>A89+1</f>
        <v>43377</v>
      </c>
      <c r="B90" s="4">
        <v>361</v>
      </c>
      <c r="C90" s="4">
        <v>303</v>
      </c>
      <c r="D90" s="4">
        <f t="shared" si="2"/>
        <v>58</v>
      </c>
      <c r="E90" s="27">
        <f t="shared" si="3"/>
        <v>0.16066481994459833</v>
      </c>
    </row>
    <row r="91" spans="1:5">
      <c r="A91" s="26">
        <v>43378</v>
      </c>
      <c r="B91" s="4">
        <v>383</v>
      </c>
      <c r="C91" s="4">
        <v>311</v>
      </c>
      <c r="D91" s="4">
        <f t="shared" si="2"/>
        <v>72</v>
      </c>
      <c r="E91" s="27">
        <f t="shared" si="3"/>
        <v>0.18798955613577023</v>
      </c>
    </row>
    <row r="92" spans="1:5">
      <c r="A92" s="26">
        <v>43381</v>
      </c>
      <c r="B92" s="4">
        <v>307</v>
      </c>
      <c r="C92" s="4">
        <v>301</v>
      </c>
      <c r="D92" s="4">
        <f t="shared" si="2"/>
        <v>6</v>
      </c>
      <c r="E92" s="27">
        <f t="shared" si="3"/>
        <v>1.9543973941368076E-2</v>
      </c>
    </row>
    <row r="93" spans="1:5">
      <c r="A93" s="26">
        <v>43382</v>
      </c>
      <c r="B93" s="4">
        <v>319</v>
      </c>
      <c r="C93" s="4">
        <v>299</v>
      </c>
      <c r="D93" s="4">
        <f t="shared" si="2"/>
        <v>20</v>
      </c>
      <c r="E93" s="27">
        <f t="shared" si="3"/>
        <v>6.2695924764890276E-2</v>
      </c>
    </row>
    <row r="94" spans="1:5">
      <c r="A94" s="26">
        <v>43384</v>
      </c>
      <c r="B94" s="4">
        <v>319</v>
      </c>
      <c r="C94" s="4">
        <v>303</v>
      </c>
      <c r="D94" s="4">
        <f t="shared" si="2"/>
        <v>16</v>
      </c>
      <c r="E94" s="27">
        <f t="shared" si="3"/>
        <v>5.0156739811912224E-2</v>
      </c>
    </row>
    <row r="95" spans="1:5">
      <c r="A95" s="26">
        <v>43385</v>
      </c>
      <c r="B95" s="4">
        <v>326</v>
      </c>
      <c r="C95" s="4">
        <v>304</v>
      </c>
      <c r="D95" s="4">
        <f t="shared" si="2"/>
        <v>22</v>
      </c>
      <c r="E95" s="27">
        <f t="shared" si="3"/>
        <v>6.7484662576687116E-2</v>
      </c>
    </row>
    <row r="96" spans="1:5">
      <c r="A96" s="26">
        <v>43388</v>
      </c>
      <c r="B96" s="4">
        <v>410</v>
      </c>
      <c r="C96" s="4">
        <v>301</v>
      </c>
      <c r="D96" s="4">
        <f t="shared" si="2"/>
        <v>109</v>
      </c>
      <c r="E96" s="27">
        <f t="shared" si="3"/>
        <v>0.26585365853658538</v>
      </c>
    </row>
    <row r="97" spans="1:5">
      <c r="A97" s="26">
        <v>43389</v>
      </c>
      <c r="B97" s="4">
        <v>327</v>
      </c>
      <c r="C97" s="4">
        <v>301</v>
      </c>
      <c r="D97" s="4">
        <f t="shared" si="2"/>
        <v>26</v>
      </c>
      <c r="E97" s="27">
        <f t="shared" si="3"/>
        <v>7.9510703363914373E-2</v>
      </c>
    </row>
    <row r="98" spans="1:5">
      <c r="A98" s="26">
        <v>43390</v>
      </c>
      <c r="B98" s="4">
        <v>335</v>
      </c>
      <c r="C98" s="4">
        <v>291</v>
      </c>
      <c r="D98" s="4">
        <f t="shared" si="2"/>
        <v>44</v>
      </c>
      <c r="E98" s="27">
        <f t="shared" si="3"/>
        <v>0.13134328358208955</v>
      </c>
    </row>
    <row r="99" spans="1:5">
      <c r="A99" s="26">
        <v>43391</v>
      </c>
      <c r="B99" s="4">
        <v>460</v>
      </c>
      <c r="C99" s="4">
        <v>296</v>
      </c>
      <c r="D99" s="4">
        <f t="shared" si="2"/>
        <v>164</v>
      </c>
      <c r="E99" s="27">
        <f t="shared" si="3"/>
        <v>0.35652173913043478</v>
      </c>
    </row>
    <row r="100" spans="1:5">
      <c r="A100" s="26">
        <v>43392</v>
      </c>
      <c r="B100" s="4">
        <v>451</v>
      </c>
      <c r="C100" s="4">
        <v>303</v>
      </c>
      <c r="D100" s="4">
        <f t="shared" si="2"/>
        <v>148</v>
      </c>
      <c r="E100" s="27">
        <f t="shared" si="3"/>
        <v>0.32815964523281599</v>
      </c>
    </row>
    <row r="101" spans="1:5">
      <c r="A101" s="26">
        <v>43395</v>
      </c>
      <c r="B101" s="4">
        <v>531</v>
      </c>
      <c r="C101" s="4">
        <v>314</v>
      </c>
      <c r="D101" s="4">
        <f t="shared" si="2"/>
        <v>217</v>
      </c>
      <c r="E101" s="27">
        <f t="shared" si="3"/>
        <v>0.40866290018832391</v>
      </c>
    </row>
    <row r="102" spans="1:5">
      <c r="A102" s="26">
        <v>43396</v>
      </c>
      <c r="B102" s="4">
        <v>352</v>
      </c>
      <c r="C102" s="4">
        <v>291</v>
      </c>
      <c r="D102" s="4">
        <f t="shared" si="2"/>
        <v>61</v>
      </c>
      <c r="E102" s="27">
        <f t="shared" si="3"/>
        <v>0.17329545454545456</v>
      </c>
    </row>
    <row r="103" spans="1:5">
      <c r="A103" s="26">
        <v>43397</v>
      </c>
      <c r="B103" s="4">
        <v>294</v>
      </c>
      <c r="C103" s="4">
        <v>300</v>
      </c>
      <c r="D103" s="4">
        <f t="shared" si="2"/>
        <v>-6</v>
      </c>
      <c r="E103" s="27">
        <f t="shared" si="3"/>
        <v>-2.0408163265306121E-2</v>
      </c>
    </row>
    <row r="104" spans="1:5">
      <c r="A104" s="26">
        <v>43398</v>
      </c>
      <c r="B104" s="4">
        <v>342</v>
      </c>
      <c r="C104" s="4">
        <v>302</v>
      </c>
      <c r="D104" s="4">
        <f t="shared" si="2"/>
        <v>40</v>
      </c>
      <c r="E104" s="27">
        <f t="shared" si="3"/>
        <v>0.11695906432748537</v>
      </c>
    </row>
    <row r="105" spans="1:5">
      <c r="A105" s="26">
        <v>43399</v>
      </c>
      <c r="B105" s="4">
        <v>292</v>
      </c>
      <c r="C105" s="4">
        <v>310</v>
      </c>
      <c r="D105" s="4">
        <f t="shared" si="2"/>
        <v>-18</v>
      </c>
      <c r="E105" s="27">
        <f t="shared" si="3"/>
        <v>-6.1643835616438353E-2</v>
      </c>
    </row>
    <row r="106" spans="1:5">
      <c r="A106" s="26">
        <v>43402</v>
      </c>
      <c r="B106" s="4">
        <v>286</v>
      </c>
      <c r="C106" s="4">
        <v>298</v>
      </c>
      <c r="D106" s="4">
        <f t="shared" si="2"/>
        <v>-12</v>
      </c>
      <c r="E106" s="27">
        <f t="shared" si="3"/>
        <v>-4.195804195804196E-2</v>
      </c>
    </row>
    <row r="107" spans="1:5">
      <c r="A107" s="26">
        <v>43403</v>
      </c>
      <c r="B107" s="4">
        <v>310</v>
      </c>
      <c r="C107" s="4">
        <v>303</v>
      </c>
      <c r="D107" s="4">
        <f t="shared" si="2"/>
        <v>7</v>
      </c>
      <c r="E107" s="27">
        <f t="shared" si="3"/>
        <v>2.2580645161290321E-2</v>
      </c>
    </row>
    <row r="108" spans="1:5">
      <c r="A108" s="26">
        <v>43404</v>
      </c>
      <c r="B108" s="4">
        <v>477</v>
      </c>
      <c r="C108" s="4">
        <v>303</v>
      </c>
      <c r="D108" s="4">
        <f t="shared" si="2"/>
        <v>174</v>
      </c>
      <c r="E108" s="27">
        <f t="shared" si="3"/>
        <v>0.36477987421383645</v>
      </c>
    </row>
    <row r="109" spans="1:5">
      <c r="A109" s="26">
        <v>43406</v>
      </c>
      <c r="B109" s="28">
        <v>307</v>
      </c>
      <c r="C109" s="4">
        <v>210</v>
      </c>
      <c r="D109" s="4">
        <f t="shared" si="2"/>
        <v>97</v>
      </c>
      <c r="E109" s="27">
        <f t="shared" si="3"/>
        <v>0.31596091205211724</v>
      </c>
    </row>
    <row r="110" spans="1:5">
      <c r="A110" s="26">
        <v>43409</v>
      </c>
      <c r="B110" s="4">
        <v>248</v>
      </c>
      <c r="C110" s="4">
        <v>317</v>
      </c>
      <c r="D110" s="4">
        <f t="shared" si="2"/>
        <v>-69</v>
      </c>
      <c r="E110" s="27">
        <f t="shared" si="3"/>
        <v>-0.27822580645161288</v>
      </c>
    </row>
    <row r="111" spans="1:5">
      <c r="A111" s="26">
        <v>43410</v>
      </c>
      <c r="B111" s="4">
        <v>310</v>
      </c>
      <c r="C111" s="4">
        <v>295</v>
      </c>
      <c r="D111" s="4">
        <f t="shared" si="2"/>
        <v>15</v>
      </c>
      <c r="E111" s="27">
        <f t="shared" si="3"/>
        <v>4.8387096774193547E-2</v>
      </c>
    </row>
    <row r="112" spans="1:5">
      <c r="A112" s="26">
        <v>43411</v>
      </c>
      <c r="B112" s="4">
        <v>443</v>
      </c>
      <c r="C112" s="4">
        <v>316</v>
      </c>
      <c r="D112" s="4">
        <f t="shared" si="2"/>
        <v>127</v>
      </c>
      <c r="E112" s="27">
        <f t="shared" si="3"/>
        <v>0.28668171557562078</v>
      </c>
    </row>
    <row r="113" spans="1:5">
      <c r="A113" s="26">
        <v>43412</v>
      </c>
      <c r="B113" s="4">
        <v>390</v>
      </c>
      <c r="C113" s="4">
        <v>311</v>
      </c>
      <c r="D113" s="4">
        <f t="shared" si="2"/>
        <v>79</v>
      </c>
      <c r="E113" s="27">
        <f t="shared" si="3"/>
        <v>0.20256410256410257</v>
      </c>
    </row>
    <row r="114" spans="1:5">
      <c r="A114" s="26">
        <v>43413</v>
      </c>
      <c r="B114" s="4">
        <v>284</v>
      </c>
      <c r="C114" s="4">
        <v>341</v>
      </c>
      <c r="D114" s="4">
        <f t="shared" si="2"/>
        <v>-57</v>
      </c>
      <c r="E114" s="27">
        <f t="shared" si="3"/>
        <v>-0.20070422535211269</v>
      </c>
    </row>
    <row r="115" spans="1:5">
      <c r="A115" s="26">
        <v>43416</v>
      </c>
      <c r="B115" s="4">
        <v>391</v>
      </c>
      <c r="C115" s="4">
        <v>319</v>
      </c>
      <c r="D115" s="4">
        <f t="shared" si="2"/>
        <v>72</v>
      </c>
      <c r="E115" s="27">
        <f t="shared" si="3"/>
        <v>0.18414322250639387</v>
      </c>
    </row>
    <row r="116" spans="1:5">
      <c r="A116" s="26">
        <v>43417</v>
      </c>
      <c r="B116" s="4">
        <v>345</v>
      </c>
      <c r="C116" s="4">
        <v>317</v>
      </c>
      <c r="D116" s="4">
        <f t="shared" si="2"/>
        <v>28</v>
      </c>
      <c r="E116" s="27">
        <f t="shared" si="3"/>
        <v>8.1159420289855067E-2</v>
      </c>
    </row>
    <row r="117" spans="1:5">
      <c r="A117" s="26">
        <v>43418</v>
      </c>
      <c r="B117" s="4">
        <v>450</v>
      </c>
      <c r="C117" s="4">
        <v>325</v>
      </c>
      <c r="D117" s="4">
        <f t="shared" si="2"/>
        <v>125</v>
      </c>
      <c r="E117" s="27">
        <f t="shared" si="3"/>
        <v>0.27777777777777779</v>
      </c>
    </row>
    <row r="118" spans="1:5">
      <c r="A118" s="26">
        <v>43419</v>
      </c>
      <c r="B118" s="4">
        <v>530</v>
      </c>
      <c r="C118" s="4">
        <v>317</v>
      </c>
      <c r="D118" s="4">
        <f t="shared" si="2"/>
        <v>213</v>
      </c>
      <c r="E118" s="27">
        <f t="shared" si="3"/>
        <v>0.40188679245283021</v>
      </c>
    </row>
    <row r="119" spans="1:5">
      <c r="A119" s="26">
        <v>43420</v>
      </c>
      <c r="B119" s="4">
        <v>422</v>
      </c>
      <c r="C119" s="4">
        <v>327</v>
      </c>
      <c r="D119" s="4">
        <f t="shared" si="2"/>
        <v>95</v>
      </c>
      <c r="E119" s="27">
        <f t="shared" si="3"/>
        <v>0.22511848341232227</v>
      </c>
    </row>
    <row r="120" spans="1:5">
      <c r="A120" s="26">
        <v>43423</v>
      </c>
      <c r="B120" s="4">
        <v>456</v>
      </c>
      <c r="C120" s="4">
        <v>310</v>
      </c>
      <c r="D120" s="4">
        <f t="shared" si="2"/>
        <v>146</v>
      </c>
      <c r="E120" s="27">
        <f t="shared" si="3"/>
        <v>0.32017543859649122</v>
      </c>
    </row>
    <row r="121" spans="1:5">
      <c r="A121" s="26">
        <v>43424</v>
      </c>
      <c r="B121" s="4">
        <v>450</v>
      </c>
      <c r="C121" s="4">
        <v>320</v>
      </c>
      <c r="D121" s="4">
        <f t="shared" si="2"/>
        <v>130</v>
      </c>
      <c r="E121" s="27">
        <f t="shared" si="3"/>
        <v>0.28888888888888886</v>
      </c>
    </row>
    <row r="122" spans="1:5">
      <c r="A122" s="26">
        <v>43425</v>
      </c>
      <c r="B122" s="4">
        <v>452</v>
      </c>
      <c r="C122" s="4">
        <v>320</v>
      </c>
      <c r="D122" s="4">
        <f t="shared" si="2"/>
        <v>132</v>
      </c>
      <c r="E122" s="27">
        <f t="shared" si="3"/>
        <v>0.29203539823008851</v>
      </c>
    </row>
    <row r="123" spans="1:5">
      <c r="A123" s="26">
        <v>43426</v>
      </c>
      <c r="B123" s="4">
        <v>391</v>
      </c>
      <c r="C123" s="4">
        <v>326</v>
      </c>
      <c r="D123" s="4">
        <f t="shared" si="2"/>
        <v>65</v>
      </c>
      <c r="E123" s="27">
        <f t="shared" si="3"/>
        <v>0.16624040920716113</v>
      </c>
    </row>
    <row r="124" spans="1:5">
      <c r="A124" s="26">
        <v>43427</v>
      </c>
      <c r="B124" s="4">
        <v>373</v>
      </c>
      <c r="C124" s="4">
        <v>326</v>
      </c>
      <c r="D124" s="4">
        <f t="shared" si="2"/>
        <v>47</v>
      </c>
      <c r="E124" s="27">
        <f t="shared" si="3"/>
        <v>0.12600536193029491</v>
      </c>
    </row>
    <row r="125" spans="1:5">
      <c r="A125" s="26">
        <v>43430</v>
      </c>
      <c r="B125" s="4">
        <v>374</v>
      </c>
      <c r="C125" s="4">
        <v>321</v>
      </c>
      <c r="D125" s="4">
        <f t="shared" si="2"/>
        <v>53</v>
      </c>
      <c r="E125" s="27">
        <f t="shared" si="3"/>
        <v>0.14171122994652408</v>
      </c>
    </row>
    <row r="126" spans="1:5">
      <c r="A126" s="26">
        <v>43431</v>
      </c>
      <c r="B126" s="4">
        <v>321</v>
      </c>
      <c r="C126" s="4">
        <v>261</v>
      </c>
      <c r="D126" s="4">
        <f t="shared" si="2"/>
        <v>60</v>
      </c>
      <c r="E126" s="27">
        <f t="shared" si="3"/>
        <v>0.18691588785046728</v>
      </c>
    </row>
    <row r="127" spans="1:5">
      <c r="A127" s="26">
        <v>43432</v>
      </c>
      <c r="B127" s="4">
        <v>355</v>
      </c>
      <c r="C127" s="4">
        <v>320</v>
      </c>
      <c r="D127" s="4">
        <f t="shared" si="2"/>
        <v>35</v>
      </c>
      <c r="E127" s="27">
        <f t="shared" si="3"/>
        <v>9.8591549295774641E-2</v>
      </c>
    </row>
    <row r="128" spans="1:5">
      <c r="A128" s="26">
        <v>43433</v>
      </c>
      <c r="B128" s="4">
        <v>499</v>
      </c>
      <c r="C128" s="4">
        <v>322</v>
      </c>
      <c r="D128" s="4">
        <f t="shared" si="2"/>
        <v>177</v>
      </c>
      <c r="E128" s="27">
        <f t="shared" si="3"/>
        <v>0.35470941883767537</v>
      </c>
    </row>
    <row r="129" spans="1:5">
      <c r="A129" s="26">
        <v>43434</v>
      </c>
      <c r="B129" s="4">
        <v>342</v>
      </c>
      <c r="C129" s="4">
        <v>313</v>
      </c>
      <c r="D129" s="4">
        <f t="shared" si="2"/>
        <v>29</v>
      </c>
      <c r="E129" s="27">
        <f t="shared" si="3"/>
        <v>8.4795321637426896E-2</v>
      </c>
    </row>
    <row r="130" spans="1:5">
      <c r="A130" s="26">
        <v>43437</v>
      </c>
      <c r="B130" s="4">
        <v>370</v>
      </c>
      <c r="C130" s="4">
        <v>339</v>
      </c>
      <c r="D130" s="4">
        <f t="shared" ref="D130:D193" si="4">B130-C130</f>
        <v>31</v>
      </c>
      <c r="E130" s="27">
        <f t="shared" ref="E130:E193" si="5">D130/B130</f>
        <v>8.3783783783783788E-2</v>
      </c>
    </row>
    <row r="131" spans="1:5">
      <c r="A131" s="26">
        <v>43438</v>
      </c>
      <c r="B131" s="4">
        <v>295</v>
      </c>
      <c r="C131" s="4">
        <v>273</v>
      </c>
      <c r="D131" s="4">
        <f t="shared" si="4"/>
        <v>22</v>
      </c>
      <c r="E131" s="27">
        <f t="shared" si="5"/>
        <v>7.4576271186440682E-2</v>
      </c>
    </row>
    <row r="132" spans="1:5">
      <c r="A132" s="26">
        <v>43439</v>
      </c>
      <c r="B132" s="4">
        <v>390</v>
      </c>
      <c r="C132" s="4">
        <v>329</v>
      </c>
      <c r="D132" s="4">
        <f t="shared" si="4"/>
        <v>61</v>
      </c>
      <c r="E132" s="27">
        <f t="shared" si="5"/>
        <v>0.15641025641025641</v>
      </c>
    </row>
    <row r="133" spans="1:5">
      <c r="A133" s="26">
        <v>43440</v>
      </c>
      <c r="B133" s="4">
        <v>427</v>
      </c>
      <c r="C133" s="4">
        <v>315</v>
      </c>
      <c r="D133" s="4">
        <f t="shared" si="4"/>
        <v>112</v>
      </c>
      <c r="E133" s="27">
        <f t="shared" si="5"/>
        <v>0.26229508196721313</v>
      </c>
    </row>
    <row r="134" spans="1:5">
      <c r="A134" s="26">
        <v>43441</v>
      </c>
      <c r="B134" s="4">
        <v>334</v>
      </c>
      <c r="C134" s="4">
        <v>335</v>
      </c>
      <c r="D134" s="4">
        <f t="shared" si="4"/>
        <v>-1</v>
      </c>
      <c r="E134" s="27">
        <f t="shared" si="5"/>
        <v>-2.9940119760479044E-3</v>
      </c>
    </row>
    <row r="135" spans="1:5">
      <c r="A135" s="26">
        <v>43444</v>
      </c>
      <c r="B135" s="4">
        <v>384</v>
      </c>
      <c r="C135" s="4">
        <v>327</v>
      </c>
      <c r="D135" s="4">
        <f t="shared" si="4"/>
        <v>57</v>
      </c>
      <c r="E135" s="27">
        <f t="shared" si="5"/>
        <v>0.1484375</v>
      </c>
    </row>
    <row r="136" spans="1:5">
      <c r="A136" s="26">
        <v>43445</v>
      </c>
      <c r="B136" s="4">
        <v>498</v>
      </c>
      <c r="C136" s="4">
        <v>320</v>
      </c>
      <c r="D136" s="4">
        <f t="shared" si="4"/>
        <v>178</v>
      </c>
      <c r="E136" s="27">
        <f t="shared" si="5"/>
        <v>0.35742971887550201</v>
      </c>
    </row>
    <row r="137" spans="1:5">
      <c r="A137" s="26">
        <v>43446</v>
      </c>
      <c r="B137" s="4">
        <v>518</v>
      </c>
      <c r="C137" s="4">
        <v>323</v>
      </c>
      <c r="D137" s="4">
        <f t="shared" si="4"/>
        <v>195</v>
      </c>
      <c r="E137" s="27">
        <f t="shared" si="5"/>
        <v>0.37644787644787647</v>
      </c>
    </row>
    <row r="138" spans="1:5">
      <c r="A138" s="26">
        <v>43460</v>
      </c>
      <c r="B138" s="4">
        <v>263</v>
      </c>
      <c r="C138" s="4">
        <v>250</v>
      </c>
      <c r="D138" s="4">
        <f t="shared" si="4"/>
        <v>13</v>
      </c>
      <c r="E138" s="27">
        <f t="shared" si="5"/>
        <v>4.9429657794676805E-2</v>
      </c>
    </row>
    <row r="139" spans="1:5">
      <c r="A139" s="26">
        <v>43470</v>
      </c>
      <c r="B139" s="4">
        <v>294</v>
      </c>
      <c r="C139" s="4">
        <v>279</v>
      </c>
      <c r="D139" s="4">
        <f t="shared" si="4"/>
        <v>15</v>
      </c>
      <c r="E139" s="27">
        <f t="shared" si="5"/>
        <v>5.1020408163265307E-2</v>
      </c>
    </row>
    <row r="140" spans="1:5">
      <c r="A140" s="26">
        <v>43471</v>
      </c>
      <c r="B140" s="4">
        <v>340</v>
      </c>
      <c r="C140" s="4">
        <v>287</v>
      </c>
      <c r="D140" s="4">
        <f t="shared" si="4"/>
        <v>53</v>
      </c>
      <c r="E140" s="27">
        <f t="shared" si="5"/>
        <v>0.15588235294117647</v>
      </c>
    </row>
    <row r="141" spans="1:5">
      <c r="A141" s="26">
        <v>43473</v>
      </c>
      <c r="B141" s="4">
        <v>357</v>
      </c>
      <c r="C141" s="4">
        <v>329</v>
      </c>
      <c r="D141" s="4">
        <f t="shared" si="4"/>
        <v>28</v>
      </c>
      <c r="E141" s="27">
        <f t="shared" si="5"/>
        <v>7.8431372549019607E-2</v>
      </c>
    </row>
    <row r="142" spans="1:5">
      <c r="A142" s="26">
        <v>43474</v>
      </c>
      <c r="B142" s="4">
        <v>329</v>
      </c>
      <c r="C142" s="4">
        <v>321</v>
      </c>
      <c r="D142" s="4">
        <f t="shared" si="4"/>
        <v>8</v>
      </c>
      <c r="E142" s="27">
        <f t="shared" si="5"/>
        <v>2.4316109422492401E-2</v>
      </c>
    </row>
    <row r="143" spans="1:5">
      <c r="A143" s="26">
        <v>43475</v>
      </c>
      <c r="B143" s="4">
        <v>441</v>
      </c>
      <c r="C143" s="4">
        <v>334</v>
      </c>
      <c r="D143" s="4">
        <f t="shared" si="4"/>
        <v>107</v>
      </c>
      <c r="E143" s="27">
        <f t="shared" si="5"/>
        <v>0.24263038548752835</v>
      </c>
    </row>
    <row r="144" spans="1:5">
      <c r="A144" s="26">
        <v>43476</v>
      </c>
      <c r="B144" s="4">
        <v>337</v>
      </c>
      <c r="C144" s="4">
        <v>320</v>
      </c>
      <c r="D144" s="4">
        <f t="shared" si="4"/>
        <v>17</v>
      </c>
      <c r="E144" s="27">
        <f t="shared" si="5"/>
        <v>5.0445103857566766E-2</v>
      </c>
    </row>
    <row r="145" spans="1:5">
      <c r="A145" s="26">
        <v>43479</v>
      </c>
      <c r="B145" s="4">
        <v>533</v>
      </c>
      <c r="C145" s="4">
        <v>310</v>
      </c>
      <c r="D145" s="4">
        <f t="shared" si="4"/>
        <v>223</v>
      </c>
      <c r="E145" s="27">
        <f t="shared" si="5"/>
        <v>0.41838649155722324</v>
      </c>
    </row>
    <row r="146" spans="1:5">
      <c r="A146" s="26">
        <v>43480</v>
      </c>
      <c r="B146" s="4">
        <v>246</v>
      </c>
      <c r="C146" s="4">
        <v>229</v>
      </c>
      <c r="D146" s="4">
        <f t="shared" si="4"/>
        <v>17</v>
      </c>
      <c r="E146" s="27">
        <f t="shared" si="5"/>
        <v>6.910569105691057E-2</v>
      </c>
    </row>
    <row r="147" spans="1:5">
      <c r="A147" s="26">
        <v>43481</v>
      </c>
      <c r="B147" s="4">
        <v>288</v>
      </c>
      <c r="C147" s="4">
        <v>311</v>
      </c>
      <c r="D147" s="4">
        <f t="shared" si="4"/>
        <v>-23</v>
      </c>
      <c r="E147" s="27">
        <f t="shared" si="5"/>
        <v>-7.9861111111111105E-2</v>
      </c>
    </row>
    <row r="148" spans="1:5">
      <c r="A148" s="26">
        <v>43482</v>
      </c>
      <c r="B148" s="4">
        <v>362</v>
      </c>
      <c r="C148" s="4">
        <v>304</v>
      </c>
      <c r="D148" s="4">
        <f t="shared" si="4"/>
        <v>58</v>
      </c>
      <c r="E148" s="27">
        <f t="shared" si="5"/>
        <v>0.16022099447513813</v>
      </c>
    </row>
    <row r="149" spans="1:5">
      <c r="A149" s="26">
        <v>43483</v>
      </c>
      <c r="B149" s="4">
        <v>344</v>
      </c>
      <c r="C149" s="4">
        <v>310</v>
      </c>
      <c r="D149" s="4">
        <f t="shared" si="4"/>
        <v>34</v>
      </c>
      <c r="E149" s="27">
        <f t="shared" si="5"/>
        <v>9.8837209302325577E-2</v>
      </c>
    </row>
    <row r="150" spans="1:5">
      <c r="A150" s="26">
        <v>43486</v>
      </c>
      <c r="B150" s="4">
        <v>289</v>
      </c>
      <c r="C150" s="4">
        <v>312</v>
      </c>
      <c r="D150" s="4">
        <f t="shared" si="4"/>
        <v>-23</v>
      </c>
      <c r="E150" s="27">
        <f t="shared" si="5"/>
        <v>-7.9584775086505188E-2</v>
      </c>
    </row>
    <row r="151" spans="1:5">
      <c r="A151" s="26">
        <v>43487</v>
      </c>
      <c r="B151" s="4">
        <v>317</v>
      </c>
      <c r="C151" s="4">
        <v>310</v>
      </c>
      <c r="D151" s="4">
        <f t="shared" si="4"/>
        <v>7</v>
      </c>
      <c r="E151" s="27">
        <f t="shared" si="5"/>
        <v>2.2082018927444796E-2</v>
      </c>
    </row>
    <row r="152" spans="1:5">
      <c r="A152" s="26">
        <v>43488</v>
      </c>
      <c r="B152" s="4">
        <v>304</v>
      </c>
      <c r="C152" s="4">
        <v>271</v>
      </c>
      <c r="D152" s="4">
        <f t="shared" si="4"/>
        <v>33</v>
      </c>
      <c r="E152" s="27">
        <f t="shared" si="5"/>
        <v>0.10855263157894737</v>
      </c>
    </row>
    <row r="153" spans="1:5">
      <c r="A153" s="26">
        <v>43489</v>
      </c>
      <c r="B153" s="4">
        <v>453</v>
      </c>
      <c r="C153" s="4">
        <v>307</v>
      </c>
      <c r="D153" s="4">
        <f t="shared" si="4"/>
        <v>146</v>
      </c>
      <c r="E153" s="27">
        <f t="shared" si="5"/>
        <v>0.32229580573951433</v>
      </c>
    </row>
    <row r="154" spans="1:5">
      <c r="A154" s="26">
        <v>43490</v>
      </c>
      <c r="B154" s="4">
        <v>369</v>
      </c>
      <c r="C154" s="4">
        <v>312</v>
      </c>
      <c r="D154" s="4">
        <f t="shared" si="4"/>
        <v>57</v>
      </c>
      <c r="E154" s="27">
        <f t="shared" si="5"/>
        <v>0.15447154471544716</v>
      </c>
    </row>
    <row r="155" spans="1:5">
      <c r="A155" s="26">
        <v>43493</v>
      </c>
      <c r="B155" s="4">
        <v>369</v>
      </c>
      <c r="C155" s="4">
        <v>312</v>
      </c>
      <c r="D155" s="4">
        <f t="shared" si="4"/>
        <v>57</v>
      </c>
      <c r="E155" s="27">
        <f t="shared" si="5"/>
        <v>0.15447154471544716</v>
      </c>
    </row>
    <row r="156" spans="1:5">
      <c r="A156" s="26">
        <v>43494</v>
      </c>
      <c r="B156" s="4">
        <v>333</v>
      </c>
      <c r="C156" s="4">
        <v>311</v>
      </c>
      <c r="D156" s="4">
        <f t="shared" si="4"/>
        <v>22</v>
      </c>
      <c r="E156" s="27">
        <f t="shared" si="5"/>
        <v>6.6066066066066062E-2</v>
      </c>
    </row>
    <row r="157" spans="1:5">
      <c r="A157" s="26">
        <v>43495</v>
      </c>
      <c r="B157" s="4">
        <v>418</v>
      </c>
      <c r="C157" s="4">
        <v>308</v>
      </c>
      <c r="D157" s="4">
        <f t="shared" si="4"/>
        <v>110</v>
      </c>
      <c r="E157" s="27">
        <f t="shared" si="5"/>
        <v>0.26315789473684209</v>
      </c>
    </row>
    <row r="158" spans="1:5">
      <c r="A158" s="26">
        <v>43496</v>
      </c>
      <c r="B158" s="4">
        <v>350</v>
      </c>
      <c r="C158" s="4">
        <v>308</v>
      </c>
      <c r="D158" s="4">
        <f t="shared" si="4"/>
        <v>42</v>
      </c>
      <c r="E158" s="27">
        <f t="shared" si="5"/>
        <v>0.12</v>
      </c>
    </row>
    <row r="159" spans="1:5">
      <c r="A159" s="26">
        <v>43497</v>
      </c>
      <c r="B159" s="4">
        <v>371</v>
      </c>
      <c r="C159" s="4">
        <v>308</v>
      </c>
      <c r="D159" s="4">
        <f t="shared" si="4"/>
        <v>63</v>
      </c>
      <c r="E159" s="27">
        <f t="shared" si="5"/>
        <v>0.16981132075471697</v>
      </c>
    </row>
    <row r="160" spans="1:5">
      <c r="A160" s="26">
        <v>43500</v>
      </c>
      <c r="B160" s="4">
        <v>311</v>
      </c>
      <c r="C160" s="4">
        <v>300</v>
      </c>
      <c r="D160" s="4">
        <f t="shared" si="4"/>
        <v>11</v>
      </c>
      <c r="E160" s="27">
        <f t="shared" si="5"/>
        <v>3.5369774919614148E-2</v>
      </c>
    </row>
    <row r="161" spans="1:5">
      <c r="A161" s="26">
        <v>43501</v>
      </c>
      <c r="B161" s="4">
        <v>308</v>
      </c>
      <c r="C161" s="4">
        <v>301</v>
      </c>
      <c r="D161" s="4">
        <f t="shared" si="4"/>
        <v>7</v>
      </c>
      <c r="E161" s="27">
        <f t="shared" si="5"/>
        <v>2.2727272727272728E-2</v>
      </c>
    </row>
    <row r="162" spans="1:5">
      <c r="A162" s="26">
        <v>43502</v>
      </c>
      <c r="B162" s="4">
        <v>383</v>
      </c>
      <c r="C162" s="4">
        <v>308</v>
      </c>
      <c r="D162" s="4">
        <f t="shared" si="4"/>
        <v>75</v>
      </c>
      <c r="E162" s="27">
        <f t="shared" si="5"/>
        <v>0.195822454308094</v>
      </c>
    </row>
    <row r="163" spans="1:5">
      <c r="A163" s="26">
        <v>43503</v>
      </c>
      <c r="B163" s="4">
        <v>395</v>
      </c>
      <c r="C163" s="4">
        <v>306</v>
      </c>
      <c r="D163" s="4">
        <f t="shared" si="4"/>
        <v>89</v>
      </c>
      <c r="E163" s="27">
        <f t="shared" si="5"/>
        <v>0.22531645569620254</v>
      </c>
    </row>
    <row r="164" spans="1:5">
      <c r="A164" s="26">
        <v>43504</v>
      </c>
      <c r="B164" s="4">
        <v>376</v>
      </c>
      <c r="C164" s="4">
        <v>306</v>
      </c>
      <c r="D164" s="4">
        <f t="shared" si="4"/>
        <v>70</v>
      </c>
      <c r="E164" s="27">
        <f t="shared" si="5"/>
        <v>0.18617021276595744</v>
      </c>
    </row>
    <row r="165" spans="1:5">
      <c r="A165" s="26">
        <v>43508</v>
      </c>
      <c r="B165" s="4">
        <v>324</v>
      </c>
      <c r="C165" s="4">
        <v>296</v>
      </c>
      <c r="D165" s="4">
        <f t="shared" si="4"/>
        <v>28</v>
      </c>
      <c r="E165" s="27">
        <f t="shared" si="5"/>
        <v>8.6419753086419748E-2</v>
      </c>
    </row>
    <row r="166" spans="1:5">
      <c r="A166" s="26">
        <v>43509</v>
      </c>
      <c r="B166" s="4">
        <v>528</v>
      </c>
      <c r="C166" s="4">
        <v>324</v>
      </c>
      <c r="D166" s="4">
        <f t="shared" si="4"/>
        <v>204</v>
      </c>
      <c r="E166" s="27">
        <f t="shared" si="5"/>
        <v>0.38636363636363635</v>
      </c>
    </row>
    <row r="167" spans="1:5">
      <c r="A167" s="26">
        <v>43510</v>
      </c>
      <c r="B167" s="4">
        <v>388</v>
      </c>
      <c r="C167" s="4">
        <v>307</v>
      </c>
      <c r="D167" s="4">
        <f t="shared" si="4"/>
        <v>81</v>
      </c>
      <c r="E167" s="27">
        <f t="shared" si="5"/>
        <v>0.20876288659793815</v>
      </c>
    </row>
    <row r="168" spans="1:5">
      <c r="A168" s="26">
        <v>43511</v>
      </c>
      <c r="B168" s="4">
        <v>344</v>
      </c>
      <c r="C168" s="4">
        <v>307</v>
      </c>
      <c r="D168" s="4">
        <f t="shared" si="4"/>
        <v>37</v>
      </c>
      <c r="E168" s="27">
        <f t="shared" si="5"/>
        <v>0.10755813953488372</v>
      </c>
    </row>
    <row r="169" spans="1:5">
      <c r="A169" s="26">
        <v>43514</v>
      </c>
      <c r="B169" s="4">
        <v>350</v>
      </c>
      <c r="C169" s="4">
        <v>304</v>
      </c>
      <c r="D169" s="4">
        <f t="shared" si="4"/>
        <v>46</v>
      </c>
      <c r="E169" s="27">
        <f t="shared" si="5"/>
        <v>0.13142857142857142</v>
      </c>
    </row>
    <row r="170" spans="1:5">
      <c r="A170" s="26">
        <v>43515</v>
      </c>
      <c r="B170" s="4">
        <v>360</v>
      </c>
      <c r="C170" s="4">
        <v>305</v>
      </c>
      <c r="D170" s="4">
        <f t="shared" si="4"/>
        <v>55</v>
      </c>
      <c r="E170" s="27">
        <f t="shared" si="5"/>
        <v>0.15277777777777779</v>
      </c>
    </row>
    <row r="171" spans="1:5">
      <c r="A171" s="26">
        <v>43516</v>
      </c>
      <c r="B171" s="4">
        <v>368</v>
      </c>
      <c r="C171" s="4">
        <v>301</v>
      </c>
      <c r="D171" s="4">
        <f t="shared" si="4"/>
        <v>67</v>
      </c>
      <c r="E171" s="27">
        <f t="shared" si="5"/>
        <v>0.18206521739130435</v>
      </c>
    </row>
    <row r="172" spans="1:5">
      <c r="A172" s="26">
        <v>43517</v>
      </c>
      <c r="B172" s="4">
        <v>408</v>
      </c>
      <c r="C172" s="4">
        <v>313</v>
      </c>
      <c r="D172" s="4">
        <f t="shared" si="4"/>
        <v>95</v>
      </c>
      <c r="E172" s="27">
        <f t="shared" si="5"/>
        <v>0.23284313725490197</v>
      </c>
    </row>
    <row r="173" spans="1:5">
      <c r="A173" s="26">
        <v>43518</v>
      </c>
      <c r="B173" s="4">
        <v>408</v>
      </c>
      <c r="C173" s="4">
        <v>299</v>
      </c>
      <c r="D173" s="4">
        <f t="shared" si="4"/>
        <v>109</v>
      </c>
      <c r="E173" s="27">
        <f t="shared" si="5"/>
        <v>0.26715686274509803</v>
      </c>
    </row>
    <row r="174" spans="1:5">
      <c r="A174" s="26">
        <v>43522</v>
      </c>
      <c r="B174" s="4">
        <v>325</v>
      </c>
      <c r="C174" s="4">
        <v>304</v>
      </c>
      <c r="D174" s="4">
        <f t="shared" si="4"/>
        <v>21</v>
      </c>
      <c r="E174" s="27">
        <f t="shared" si="5"/>
        <v>6.4615384615384616E-2</v>
      </c>
    </row>
    <row r="175" spans="1:5">
      <c r="A175" s="26">
        <v>43523</v>
      </c>
      <c r="B175" s="4">
        <v>406</v>
      </c>
      <c r="C175" s="4">
        <v>310</v>
      </c>
      <c r="D175" s="4">
        <f t="shared" si="4"/>
        <v>96</v>
      </c>
      <c r="E175" s="27">
        <f t="shared" si="5"/>
        <v>0.23645320197044334</v>
      </c>
    </row>
    <row r="176" spans="1:5">
      <c r="A176" s="26">
        <v>43524</v>
      </c>
      <c r="B176" s="4">
        <v>343</v>
      </c>
      <c r="C176" s="4">
        <v>298</v>
      </c>
      <c r="D176" s="4">
        <f t="shared" si="4"/>
        <v>45</v>
      </c>
      <c r="E176" s="27">
        <f t="shared" si="5"/>
        <v>0.13119533527696792</v>
      </c>
    </row>
    <row r="177" spans="1:5">
      <c r="A177" s="26">
        <v>43525</v>
      </c>
      <c r="B177" s="4">
        <v>286</v>
      </c>
      <c r="C177" s="4">
        <v>280</v>
      </c>
      <c r="D177" s="4">
        <f t="shared" si="4"/>
        <v>6</v>
      </c>
      <c r="E177" s="27">
        <f t="shared" si="5"/>
        <v>2.097902097902098E-2</v>
      </c>
    </row>
    <row r="178" spans="1:5">
      <c r="A178" s="26">
        <v>43528</v>
      </c>
      <c r="B178" s="4">
        <v>279</v>
      </c>
      <c r="C178" s="4">
        <v>282</v>
      </c>
      <c r="D178" s="4">
        <f t="shared" si="4"/>
        <v>-3</v>
      </c>
      <c r="E178" s="27">
        <f t="shared" si="5"/>
        <v>-1.0752688172043012E-2</v>
      </c>
    </row>
    <row r="179" spans="1:5">
      <c r="A179" s="26">
        <v>43529</v>
      </c>
      <c r="B179" s="4">
        <v>292</v>
      </c>
      <c r="C179" s="4">
        <v>280</v>
      </c>
      <c r="D179" s="4">
        <f t="shared" si="4"/>
        <v>12</v>
      </c>
      <c r="E179" s="27">
        <f t="shared" si="5"/>
        <v>4.1095890410958902E-2</v>
      </c>
    </row>
    <row r="180" spans="1:5">
      <c r="A180" s="26">
        <v>43530</v>
      </c>
      <c r="B180" s="4">
        <v>315</v>
      </c>
      <c r="C180" s="4">
        <v>287</v>
      </c>
      <c r="D180" s="4">
        <f t="shared" si="4"/>
        <v>28</v>
      </c>
      <c r="E180" s="27">
        <f t="shared" si="5"/>
        <v>8.8888888888888892E-2</v>
      </c>
    </row>
    <row r="181" spans="1:5">
      <c r="A181" s="26">
        <v>43531</v>
      </c>
      <c r="B181" s="4">
        <v>322</v>
      </c>
      <c r="C181" s="4">
        <v>292</v>
      </c>
      <c r="D181" s="4">
        <f t="shared" si="4"/>
        <v>30</v>
      </c>
      <c r="E181" s="27">
        <f t="shared" si="5"/>
        <v>9.3167701863354033E-2</v>
      </c>
    </row>
    <row r="182" spans="1:5">
      <c r="A182" s="26">
        <v>43532</v>
      </c>
      <c r="B182" s="4">
        <v>328</v>
      </c>
      <c r="C182" s="4">
        <v>289</v>
      </c>
      <c r="D182" s="4">
        <f t="shared" si="4"/>
        <v>39</v>
      </c>
      <c r="E182" s="27">
        <f t="shared" si="5"/>
        <v>0.11890243902439024</v>
      </c>
    </row>
    <row r="183" spans="1:5">
      <c r="A183" s="26">
        <v>43535</v>
      </c>
      <c r="B183" s="4">
        <v>338</v>
      </c>
      <c r="C183" s="4">
        <v>294</v>
      </c>
      <c r="D183" s="4">
        <f t="shared" si="4"/>
        <v>44</v>
      </c>
      <c r="E183" s="27">
        <f t="shared" si="5"/>
        <v>0.13017751479289941</v>
      </c>
    </row>
    <row r="184" spans="1:5">
      <c r="A184" s="26">
        <v>43536</v>
      </c>
      <c r="B184" s="4">
        <v>341</v>
      </c>
      <c r="C184" s="4">
        <v>286</v>
      </c>
      <c r="D184" s="4">
        <f t="shared" si="4"/>
        <v>55</v>
      </c>
      <c r="E184" s="27">
        <f t="shared" si="5"/>
        <v>0.16129032258064516</v>
      </c>
    </row>
    <row r="185" spans="1:5">
      <c r="A185" s="26">
        <v>43537</v>
      </c>
      <c r="B185" s="4">
        <v>415</v>
      </c>
      <c r="C185" s="4">
        <v>289</v>
      </c>
      <c r="D185" s="4">
        <f t="shared" si="4"/>
        <v>126</v>
      </c>
      <c r="E185" s="27">
        <f t="shared" si="5"/>
        <v>0.30361445783132529</v>
      </c>
    </row>
    <row r="186" spans="1:5">
      <c r="A186" s="26">
        <v>43538</v>
      </c>
      <c r="B186" s="4">
        <v>394</v>
      </c>
      <c r="C186" s="4">
        <v>274</v>
      </c>
      <c r="D186" s="4">
        <f t="shared" si="4"/>
        <v>120</v>
      </c>
      <c r="E186" s="27">
        <f t="shared" si="5"/>
        <v>0.30456852791878175</v>
      </c>
    </row>
    <row r="187" spans="1:5">
      <c r="A187" s="26">
        <v>43539</v>
      </c>
      <c r="B187" s="4">
        <v>427</v>
      </c>
      <c r="C187" s="4">
        <v>295</v>
      </c>
      <c r="D187" s="4">
        <f t="shared" si="4"/>
        <v>132</v>
      </c>
      <c r="E187" s="27">
        <f t="shared" si="5"/>
        <v>0.30913348946135832</v>
      </c>
    </row>
    <row r="188" spans="1:5">
      <c r="A188" s="26">
        <v>43542</v>
      </c>
      <c r="B188" s="4">
        <v>397</v>
      </c>
      <c r="C188" s="4">
        <v>294</v>
      </c>
      <c r="D188" s="4">
        <f t="shared" si="4"/>
        <v>103</v>
      </c>
      <c r="E188" s="27">
        <f t="shared" si="5"/>
        <v>0.25944584382871538</v>
      </c>
    </row>
    <row r="189" spans="1:5">
      <c r="A189" s="26">
        <v>43543</v>
      </c>
      <c r="B189" s="4">
        <v>405</v>
      </c>
      <c r="C189" s="4">
        <v>291</v>
      </c>
      <c r="D189" s="4">
        <f t="shared" si="4"/>
        <v>114</v>
      </c>
      <c r="E189" s="27">
        <f t="shared" si="5"/>
        <v>0.2814814814814815</v>
      </c>
    </row>
    <row r="190" spans="1:5">
      <c r="A190" s="26">
        <v>43544</v>
      </c>
      <c r="B190" s="4">
        <v>342</v>
      </c>
      <c r="C190" s="4">
        <v>244</v>
      </c>
      <c r="D190" s="4">
        <f t="shared" si="4"/>
        <v>98</v>
      </c>
      <c r="E190" s="27">
        <f t="shared" si="5"/>
        <v>0.28654970760233917</v>
      </c>
    </row>
    <row r="191" spans="1:5">
      <c r="A191" s="26">
        <v>43545</v>
      </c>
      <c r="B191" s="4">
        <v>420</v>
      </c>
      <c r="C191" s="4">
        <v>293</v>
      </c>
      <c r="D191" s="4">
        <f t="shared" si="4"/>
        <v>127</v>
      </c>
      <c r="E191" s="27">
        <f t="shared" si="5"/>
        <v>0.30238095238095236</v>
      </c>
    </row>
    <row r="192" spans="1:5">
      <c r="A192" s="26">
        <v>43546</v>
      </c>
      <c r="B192" s="4">
        <v>398</v>
      </c>
      <c r="C192" s="4">
        <v>293</v>
      </c>
      <c r="D192" s="4">
        <f t="shared" si="4"/>
        <v>105</v>
      </c>
      <c r="E192" s="27">
        <f t="shared" si="5"/>
        <v>0.26381909547738691</v>
      </c>
    </row>
    <row r="193" spans="1:5">
      <c r="A193" s="26">
        <v>43549</v>
      </c>
      <c r="B193" s="4">
        <v>447</v>
      </c>
      <c r="C193" s="4">
        <v>289</v>
      </c>
      <c r="D193" s="4">
        <f t="shared" si="4"/>
        <v>158</v>
      </c>
      <c r="E193" s="27">
        <f t="shared" si="5"/>
        <v>0.3534675615212528</v>
      </c>
    </row>
    <row r="194" spans="1:5">
      <c r="A194" s="26">
        <v>43550</v>
      </c>
      <c r="B194" s="4">
        <v>437</v>
      </c>
      <c r="C194" s="4">
        <v>268</v>
      </c>
      <c r="D194" s="4">
        <f t="shared" ref="D194:D257" si="6">B194-C194</f>
        <v>169</v>
      </c>
      <c r="E194" s="27">
        <f t="shared" ref="E194:E257" si="7">D194/B194</f>
        <v>0.38672768878718533</v>
      </c>
    </row>
    <row r="195" spans="1:5">
      <c r="A195" s="26">
        <v>43551</v>
      </c>
      <c r="B195" s="4">
        <v>361</v>
      </c>
      <c r="C195" s="4">
        <v>246</v>
      </c>
      <c r="D195" s="4">
        <f t="shared" si="6"/>
        <v>115</v>
      </c>
      <c r="E195" s="27">
        <f t="shared" si="7"/>
        <v>0.31855955678670361</v>
      </c>
    </row>
    <row r="196" spans="1:5">
      <c r="A196" s="26">
        <v>43552</v>
      </c>
      <c r="B196" s="4">
        <v>393</v>
      </c>
      <c r="C196" s="4">
        <v>276</v>
      </c>
      <c r="D196" s="4">
        <f t="shared" si="6"/>
        <v>117</v>
      </c>
      <c r="E196" s="27">
        <f t="shared" si="7"/>
        <v>0.29770992366412213</v>
      </c>
    </row>
    <row r="197" spans="1:5">
      <c r="A197" s="26">
        <v>43553</v>
      </c>
      <c r="B197" s="4">
        <v>397</v>
      </c>
      <c r="C197" s="4">
        <v>287</v>
      </c>
      <c r="D197" s="4">
        <f t="shared" si="6"/>
        <v>110</v>
      </c>
      <c r="E197" s="27">
        <f t="shared" si="7"/>
        <v>0.2770780856423174</v>
      </c>
    </row>
    <row r="198" spans="1:5">
      <c r="A198" s="26">
        <v>43558</v>
      </c>
      <c r="B198" s="4">
        <v>346</v>
      </c>
      <c r="C198" s="4">
        <v>295</v>
      </c>
      <c r="D198" s="4">
        <f t="shared" si="6"/>
        <v>51</v>
      </c>
      <c r="E198" s="27">
        <f t="shared" si="7"/>
        <v>0.14739884393063585</v>
      </c>
    </row>
    <row r="199" spans="1:5">
      <c r="A199" s="26">
        <v>43559</v>
      </c>
      <c r="B199" s="4">
        <v>370</v>
      </c>
      <c r="C199" s="4">
        <v>297</v>
      </c>
      <c r="D199" s="4">
        <f t="shared" si="6"/>
        <v>73</v>
      </c>
      <c r="E199" s="27">
        <f t="shared" si="7"/>
        <v>0.19729729729729731</v>
      </c>
    </row>
    <row r="200" spans="1:5">
      <c r="A200" s="26">
        <v>43560</v>
      </c>
      <c r="B200" s="4">
        <v>369</v>
      </c>
      <c r="C200" s="4">
        <v>297</v>
      </c>
      <c r="D200" s="4">
        <f t="shared" si="6"/>
        <v>72</v>
      </c>
      <c r="E200" s="27">
        <f t="shared" si="7"/>
        <v>0.1951219512195122</v>
      </c>
    </row>
    <row r="201" spans="1:5">
      <c r="A201" s="26">
        <v>43564</v>
      </c>
      <c r="B201" s="4">
        <v>494</v>
      </c>
      <c r="C201" s="4">
        <v>260</v>
      </c>
      <c r="D201" s="4">
        <f t="shared" si="6"/>
        <v>234</v>
      </c>
      <c r="E201" s="27">
        <f t="shared" si="7"/>
        <v>0.47368421052631576</v>
      </c>
    </row>
    <row r="202" spans="1:5">
      <c r="A202" s="26">
        <v>43565</v>
      </c>
      <c r="B202" s="4">
        <v>355</v>
      </c>
      <c r="C202" s="4">
        <v>296</v>
      </c>
      <c r="D202" s="29">
        <f t="shared" si="6"/>
        <v>59</v>
      </c>
      <c r="E202" s="30">
        <f t="shared" si="7"/>
        <v>0.16619718309859155</v>
      </c>
    </row>
    <row r="203" spans="1:5">
      <c r="A203" s="26">
        <v>43566</v>
      </c>
      <c r="B203" s="4">
        <v>312</v>
      </c>
      <c r="C203" s="4">
        <v>288</v>
      </c>
      <c r="D203" s="29">
        <f t="shared" si="6"/>
        <v>24</v>
      </c>
      <c r="E203" s="30">
        <f t="shared" si="7"/>
        <v>7.6923076923076927E-2</v>
      </c>
    </row>
    <row r="204" spans="1:5">
      <c r="A204" s="26">
        <v>43567</v>
      </c>
      <c r="B204" s="4">
        <v>351</v>
      </c>
      <c r="C204" s="4">
        <v>280</v>
      </c>
      <c r="D204" s="29">
        <f t="shared" si="6"/>
        <v>71</v>
      </c>
      <c r="E204" s="30">
        <f t="shared" si="7"/>
        <v>0.20227920227920229</v>
      </c>
    </row>
    <row r="205" spans="1:5">
      <c r="A205" s="26">
        <v>43570</v>
      </c>
      <c r="B205" s="4">
        <v>309</v>
      </c>
      <c r="C205" s="4">
        <v>292</v>
      </c>
      <c r="D205" s="29">
        <f t="shared" si="6"/>
        <v>17</v>
      </c>
      <c r="E205" s="30">
        <f t="shared" si="7"/>
        <v>5.5016181229773461E-2</v>
      </c>
    </row>
    <row r="206" spans="1:5">
      <c r="A206" s="31" t="s">
        <v>45</v>
      </c>
      <c r="B206" s="32">
        <f>AVERAGE(B2:B205)</f>
        <v>379.3235294117647</v>
      </c>
      <c r="C206" s="32">
        <f>AVERAGE(C2:C205)</f>
        <v>298.68137254901961</v>
      </c>
      <c r="D206" s="33">
        <f>AVERAGE(D2:D205)</f>
        <v>80.642156862745097</v>
      </c>
      <c r="E206" s="34">
        <f t="shared" si="7"/>
        <v>0.21259466025690729</v>
      </c>
    </row>
  </sheetData>
  <autoFilter ref="A1:E206" xr:uid="{00000000-0009-0000-0000-000003000000}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enregistrements en IDF</vt:lpstr>
      <vt:lpstr>GUDA</vt:lpstr>
      <vt:lpstr>Plateforme OFII</vt:lpstr>
      <vt:lpstr>statistiques officielles platef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FLICHMAN</dc:creator>
  <dc:description/>
  <cp:lastModifiedBy>Rafael FLICHMAN</cp:lastModifiedBy>
  <cp:revision>1</cp:revision>
  <dcterms:created xsi:type="dcterms:W3CDTF">2019-04-15T12:48:49Z</dcterms:created>
  <dcterms:modified xsi:type="dcterms:W3CDTF">2019-04-18T09:38:52Z</dcterms:modified>
  <dc:language>fr-FR</dc:language>
</cp:coreProperties>
</file>